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DieseArbeitsmappe"/>
  <bookViews>
    <workbookView xWindow="0" yWindow="0" windowWidth="16380" windowHeight="8190" tabRatio="383"/>
  </bookViews>
  <sheets>
    <sheet name="Nennformular 1.BNWL 2016-17" sheetId="13" r:id="rId1"/>
    <sheet name="Ergebnis 3.BNWL_2011_12" sheetId="7" state="hidden" r:id="rId2"/>
    <sheet name="Spieler" sheetId="14" r:id="rId3"/>
    <sheet name="Altersklassen" sheetId="16" r:id="rId4"/>
  </sheets>
  <externalReferences>
    <externalReference r:id="rId5"/>
  </externalReferences>
  <definedNames>
    <definedName name="_xlnm._FilterDatabase" localSheetId="2" hidden="1">Spieler!$A$9:$I$199</definedName>
    <definedName name="_xlnm.Print_Area" localSheetId="0">'Nennformular 1.BNWL 2016-17'!$A$1:$I$48</definedName>
    <definedName name="_xlnm.Print_Area" localSheetId="2">Spieler!$A$1:$I$33</definedName>
    <definedName name="_xlnm.Print_Titles" localSheetId="2">Spieler!$1:$11</definedName>
  </definedNames>
  <calcPr calcId="145621"/>
</workbook>
</file>

<file path=xl/calcChain.xml><?xml version="1.0" encoding="utf-8"?>
<calcChain xmlns="http://schemas.openxmlformats.org/spreadsheetml/2006/main">
  <c r="I12" i="13" l="1"/>
  <c r="I13" i="13"/>
  <c r="I14" i="13"/>
  <c r="I15" i="13"/>
  <c r="I16" i="13"/>
  <c r="I17" i="13"/>
  <c r="I18" i="13"/>
  <c r="I19" i="13"/>
  <c r="I20" i="13"/>
  <c r="I21" i="13"/>
  <c r="I22" i="13"/>
  <c r="I23" i="13"/>
  <c r="I24" i="13"/>
  <c r="I25" i="13"/>
  <c r="I26" i="13"/>
  <c r="I27" i="13"/>
  <c r="I28" i="13"/>
  <c r="I29" i="13"/>
  <c r="I30" i="13"/>
  <c r="I31" i="13"/>
  <c r="I32" i="13"/>
  <c r="I33" i="13"/>
  <c r="I34" i="13"/>
  <c r="I35" i="13"/>
  <c r="I36" i="13"/>
  <c r="I37" i="13"/>
  <c r="I38" i="13"/>
  <c r="I39" i="13"/>
  <c r="I40" i="13"/>
  <c r="I41" i="13"/>
  <c r="I42" i="13"/>
  <c r="I43" i="13"/>
  <c r="I44" i="13"/>
  <c r="I45" i="13"/>
  <c r="I46" i="13"/>
  <c r="I47" i="13"/>
  <c r="I48" i="13"/>
  <c r="I49" i="13"/>
  <c r="I50" i="13"/>
  <c r="I51" i="13"/>
  <c r="I52" i="13"/>
  <c r="I53" i="13"/>
  <c r="I54" i="13"/>
  <c r="I55" i="13"/>
  <c r="I56" i="13"/>
  <c r="I57" i="13"/>
  <c r="I58" i="13"/>
  <c r="I59" i="13"/>
  <c r="I60" i="13"/>
  <c r="I61" i="13"/>
  <c r="I62" i="13"/>
  <c r="I63" i="13"/>
  <c r="I64" i="13"/>
  <c r="I65" i="13"/>
  <c r="I66" i="13"/>
  <c r="I67" i="13"/>
  <c r="I68" i="13"/>
  <c r="I69" i="13"/>
  <c r="I70" i="13"/>
  <c r="I71" i="13"/>
  <c r="I72" i="13"/>
  <c r="I73" i="13"/>
  <c r="I74" i="13"/>
  <c r="I75" i="13"/>
  <c r="I76" i="13"/>
  <c r="I77" i="13"/>
  <c r="I78" i="13"/>
  <c r="I79" i="13"/>
  <c r="I80" i="13"/>
  <c r="I81" i="13"/>
  <c r="I82" i="13"/>
  <c r="I83" i="13"/>
  <c r="I84" i="13"/>
  <c r="I85" i="13"/>
  <c r="I86" i="13"/>
  <c r="I87" i="13"/>
  <c r="I88" i="13"/>
  <c r="I89" i="13"/>
  <c r="I90" i="13"/>
  <c r="I91" i="13"/>
  <c r="I92" i="13"/>
  <c r="I93" i="13"/>
  <c r="I94" i="13"/>
  <c r="I95" i="13"/>
  <c r="I96" i="13"/>
  <c r="I97" i="13"/>
  <c r="I98" i="13"/>
  <c r="I99" i="13"/>
  <c r="I100" i="13"/>
  <c r="I101" i="13"/>
  <c r="F12" i="13"/>
  <c r="G12" i="13"/>
  <c r="H12" i="13"/>
  <c r="F13" i="13"/>
  <c r="G13" i="13"/>
  <c r="H13" i="13"/>
  <c r="F14" i="13"/>
  <c r="G14" i="13"/>
  <c r="H14" i="13"/>
  <c r="F15" i="13"/>
  <c r="G15" i="13"/>
  <c r="H15" i="13"/>
  <c r="F16" i="13"/>
  <c r="G16" i="13"/>
  <c r="H16" i="13"/>
  <c r="F17" i="13"/>
  <c r="G17" i="13"/>
  <c r="H17" i="13"/>
  <c r="F18" i="13"/>
  <c r="G18" i="13"/>
  <c r="H18" i="13"/>
  <c r="F19" i="13"/>
  <c r="G19" i="13"/>
  <c r="H19" i="13"/>
  <c r="F20" i="13"/>
  <c r="G20" i="13"/>
  <c r="H20" i="13"/>
  <c r="F21" i="13"/>
  <c r="G21" i="13"/>
  <c r="H21" i="13"/>
  <c r="F22" i="13"/>
  <c r="G22" i="13"/>
  <c r="H22" i="13"/>
  <c r="F23" i="13"/>
  <c r="G23" i="13"/>
  <c r="H23" i="13"/>
  <c r="F24" i="13"/>
  <c r="G24" i="13"/>
  <c r="H24" i="13"/>
  <c r="F25" i="13"/>
  <c r="G25" i="13"/>
  <c r="H25" i="13"/>
  <c r="F26" i="13"/>
  <c r="G26" i="13"/>
  <c r="H26" i="13"/>
  <c r="F27" i="13"/>
  <c r="G27" i="13"/>
  <c r="H27" i="13"/>
  <c r="F28" i="13"/>
  <c r="G28" i="13"/>
  <c r="H28" i="13"/>
  <c r="F29" i="13"/>
  <c r="G29" i="13"/>
  <c r="H29" i="13"/>
  <c r="F30" i="13"/>
  <c r="G30" i="13"/>
  <c r="H30" i="13"/>
  <c r="F31" i="13"/>
  <c r="G31" i="13"/>
  <c r="H31" i="13"/>
  <c r="F32" i="13"/>
  <c r="G32" i="13"/>
  <c r="H32" i="13"/>
  <c r="F33" i="13"/>
  <c r="G33" i="13"/>
  <c r="H33" i="13"/>
  <c r="F34" i="13"/>
  <c r="G34" i="13"/>
  <c r="H34" i="13"/>
  <c r="F35" i="13"/>
  <c r="G35" i="13"/>
  <c r="H35" i="13"/>
  <c r="F36" i="13"/>
  <c r="G36" i="13"/>
  <c r="H36" i="13"/>
  <c r="F37" i="13"/>
  <c r="G37" i="13"/>
  <c r="H37" i="13"/>
  <c r="F38" i="13"/>
  <c r="G38" i="13"/>
  <c r="H38" i="13"/>
  <c r="F39" i="13"/>
  <c r="G39" i="13"/>
  <c r="H39" i="13"/>
  <c r="F40" i="13"/>
  <c r="G40" i="13"/>
  <c r="H40" i="13"/>
  <c r="F41" i="13"/>
  <c r="G41" i="13"/>
  <c r="H41" i="13"/>
  <c r="F42" i="13"/>
  <c r="G42" i="13"/>
  <c r="H42" i="13"/>
  <c r="F43" i="13"/>
  <c r="G43" i="13"/>
  <c r="H43" i="13"/>
  <c r="F44" i="13"/>
  <c r="G44" i="13"/>
  <c r="H44" i="13"/>
  <c r="F45" i="13"/>
  <c r="G45" i="13"/>
  <c r="H45" i="13"/>
  <c r="F46" i="13"/>
  <c r="G46" i="13"/>
  <c r="H46" i="13"/>
  <c r="F47" i="13"/>
  <c r="G47" i="13"/>
  <c r="H47" i="13"/>
  <c r="F48" i="13"/>
  <c r="G48" i="13"/>
  <c r="H48" i="13"/>
  <c r="F49" i="13"/>
  <c r="G49" i="13"/>
  <c r="H49" i="13"/>
  <c r="F50" i="13"/>
  <c r="G50" i="13"/>
  <c r="H50" i="13"/>
  <c r="F51" i="13"/>
  <c r="G51" i="13"/>
  <c r="H51" i="13"/>
  <c r="F52" i="13"/>
  <c r="G52" i="13"/>
  <c r="H52" i="13"/>
  <c r="F53" i="13"/>
  <c r="G53" i="13"/>
  <c r="H53" i="13"/>
  <c r="F54" i="13"/>
  <c r="G54" i="13"/>
  <c r="H54" i="13"/>
  <c r="F55" i="13"/>
  <c r="G55" i="13"/>
  <c r="H55" i="13"/>
  <c r="F56" i="13"/>
  <c r="G56" i="13"/>
  <c r="H56" i="13"/>
  <c r="F57" i="13"/>
  <c r="G57" i="13"/>
  <c r="H57" i="13"/>
  <c r="F58" i="13"/>
  <c r="G58" i="13"/>
  <c r="H58" i="13"/>
  <c r="F59" i="13"/>
  <c r="G59" i="13"/>
  <c r="H59" i="13"/>
  <c r="F60" i="13"/>
  <c r="G60" i="13"/>
  <c r="H60" i="13"/>
  <c r="F61" i="13"/>
  <c r="G61" i="13"/>
  <c r="H61" i="13"/>
  <c r="F62" i="13"/>
  <c r="G62" i="13"/>
  <c r="H62" i="13"/>
  <c r="F63" i="13"/>
  <c r="G63" i="13"/>
  <c r="H63" i="13"/>
  <c r="F64" i="13"/>
  <c r="G64" i="13"/>
  <c r="H64" i="13"/>
  <c r="F65" i="13"/>
  <c r="G65" i="13"/>
  <c r="H65" i="13"/>
  <c r="F66" i="13"/>
  <c r="G66" i="13"/>
  <c r="H66" i="13"/>
  <c r="F67" i="13"/>
  <c r="G67" i="13"/>
  <c r="H67" i="13"/>
  <c r="F68" i="13"/>
  <c r="G68" i="13"/>
  <c r="H68" i="13"/>
  <c r="F69" i="13"/>
  <c r="G69" i="13"/>
  <c r="H69" i="13"/>
  <c r="F70" i="13"/>
  <c r="G70" i="13"/>
  <c r="H70" i="13"/>
  <c r="F71" i="13"/>
  <c r="G71" i="13"/>
  <c r="H71" i="13"/>
  <c r="F72" i="13"/>
  <c r="G72" i="13"/>
  <c r="H72" i="13"/>
  <c r="F73" i="13"/>
  <c r="G73" i="13"/>
  <c r="H73" i="13"/>
  <c r="F74" i="13"/>
  <c r="G74" i="13"/>
  <c r="H74" i="13"/>
  <c r="F75" i="13"/>
  <c r="G75" i="13"/>
  <c r="H75" i="13"/>
  <c r="F76" i="13"/>
  <c r="G76" i="13"/>
  <c r="H76" i="13"/>
  <c r="F77" i="13"/>
  <c r="G77" i="13"/>
  <c r="H77" i="13"/>
  <c r="F78" i="13"/>
  <c r="G78" i="13"/>
  <c r="H78" i="13"/>
  <c r="F79" i="13"/>
  <c r="G79" i="13"/>
  <c r="H79" i="13"/>
  <c r="F80" i="13"/>
  <c r="G80" i="13"/>
  <c r="H80" i="13"/>
  <c r="F81" i="13"/>
  <c r="G81" i="13"/>
  <c r="H81" i="13"/>
  <c r="F82" i="13"/>
  <c r="G82" i="13"/>
  <c r="H82" i="13"/>
  <c r="F83" i="13"/>
  <c r="G83" i="13"/>
  <c r="H83" i="13"/>
  <c r="F84" i="13"/>
  <c r="G84" i="13"/>
  <c r="H84" i="13"/>
  <c r="F85" i="13"/>
  <c r="G85" i="13"/>
  <c r="H85" i="13"/>
  <c r="F86" i="13"/>
  <c r="G86" i="13"/>
  <c r="H86" i="13"/>
  <c r="F87" i="13"/>
  <c r="G87" i="13"/>
  <c r="H87" i="13"/>
  <c r="F88" i="13"/>
  <c r="G88" i="13"/>
  <c r="H88" i="13"/>
  <c r="F89" i="13"/>
  <c r="G89" i="13"/>
  <c r="H89" i="13"/>
  <c r="F90" i="13"/>
  <c r="G90" i="13"/>
  <c r="H90" i="13"/>
  <c r="F91" i="13"/>
  <c r="G91" i="13"/>
  <c r="H91" i="13"/>
  <c r="F92" i="13"/>
  <c r="G92" i="13"/>
  <c r="H92" i="13"/>
  <c r="F93" i="13"/>
  <c r="G93" i="13"/>
  <c r="H93" i="13"/>
  <c r="F94" i="13"/>
  <c r="G94" i="13"/>
  <c r="H94" i="13"/>
  <c r="F95" i="13"/>
  <c r="G95" i="13"/>
  <c r="H95" i="13"/>
  <c r="F96" i="13"/>
  <c r="G96" i="13"/>
  <c r="H96" i="13"/>
  <c r="F97" i="13"/>
  <c r="G97" i="13"/>
  <c r="H97" i="13"/>
  <c r="F98" i="13"/>
  <c r="G98" i="13"/>
  <c r="H98" i="13"/>
  <c r="F99" i="13"/>
  <c r="G99" i="13"/>
  <c r="H99" i="13"/>
  <c r="F100" i="13"/>
  <c r="G100" i="13"/>
  <c r="H100" i="13"/>
  <c r="F101" i="13"/>
  <c r="G101" i="13"/>
  <c r="H101" i="13"/>
  <c r="E12" i="13"/>
  <c r="E13" i="13"/>
  <c r="E14" i="13"/>
  <c r="E15" i="13"/>
  <c r="E16" i="13"/>
  <c r="E17" i="13"/>
  <c r="E18" i="13"/>
  <c r="E19" i="13"/>
  <c r="E20" i="13"/>
  <c r="E21" i="13"/>
  <c r="E22" i="13"/>
  <c r="E23" i="13"/>
  <c r="E24" i="13"/>
  <c r="E25" i="13"/>
  <c r="E26" i="13"/>
  <c r="E27" i="13"/>
  <c r="E28" i="13"/>
  <c r="E29" i="13"/>
  <c r="E30" i="13"/>
  <c r="E31" i="13"/>
  <c r="E32" i="13"/>
  <c r="E33" i="13"/>
  <c r="E34" i="13"/>
  <c r="E35" i="13"/>
  <c r="E36" i="13"/>
  <c r="E37" i="13"/>
  <c r="E38" i="13"/>
  <c r="E39" i="13"/>
  <c r="E40" i="13"/>
  <c r="E41" i="13"/>
  <c r="E42" i="13"/>
  <c r="E43" i="13"/>
  <c r="E44" i="13"/>
  <c r="E45" i="13"/>
  <c r="E46" i="13"/>
  <c r="E47" i="13"/>
  <c r="E48" i="13"/>
  <c r="E49" i="13"/>
  <c r="E50" i="13"/>
  <c r="E51" i="13"/>
  <c r="E52" i="13"/>
  <c r="E53" i="13"/>
  <c r="E54" i="13"/>
  <c r="E55" i="13"/>
  <c r="E56" i="13"/>
  <c r="E57" i="13"/>
  <c r="E58" i="13"/>
  <c r="E59" i="13"/>
  <c r="E60" i="13"/>
  <c r="E61" i="13"/>
  <c r="E62" i="13"/>
  <c r="E63" i="13"/>
  <c r="E64" i="13"/>
  <c r="E65" i="13"/>
  <c r="E66" i="13"/>
  <c r="E67" i="13"/>
  <c r="E68" i="13"/>
  <c r="E69" i="13"/>
  <c r="E70" i="13"/>
  <c r="E71" i="13"/>
  <c r="E72" i="13"/>
  <c r="E73" i="13"/>
  <c r="E74" i="13"/>
  <c r="E75" i="13"/>
  <c r="E76" i="13"/>
  <c r="E77" i="13"/>
  <c r="E78" i="13"/>
  <c r="E79" i="13"/>
  <c r="E80" i="13"/>
  <c r="E81" i="13"/>
  <c r="E82" i="13"/>
  <c r="E83" i="13"/>
  <c r="E84" i="13"/>
  <c r="E85" i="13"/>
  <c r="E86" i="13"/>
  <c r="E87" i="13"/>
  <c r="E88" i="13"/>
  <c r="E89" i="13"/>
  <c r="E90" i="13"/>
  <c r="E91" i="13"/>
  <c r="E92" i="13"/>
  <c r="E93" i="13"/>
  <c r="E94" i="13"/>
  <c r="E95" i="13"/>
  <c r="E96" i="13"/>
  <c r="E97" i="13"/>
  <c r="E98" i="13"/>
  <c r="E99" i="13"/>
  <c r="E100" i="13"/>
  <c r="E101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C46" i="13"/>
  <c r="C47" i="13"/>
  <c r="C48" i="13"/>
  <c r="C49" i="13"/>
  <c r="C50" i="13"/>
  <c r="C51" i="13"/>
  <c r="C52" i="13"/>
  <c r="C53" i="13"/>
  <c r="C54" i="13"/>
  <c r="C55" i="13"/>
  <c r="C56" i="13"/>
  <c r="C57" i="13"/>
  <c r="C58" i="13"/>
  <c r="C59" i="13"/>
  <c r="C60" i="13"/>
  <c r="C61" i="13"/>
  <c r="C62" i="13"/>
  <c r="C63" i="13"/>
  <c r="C64" i="13"/>
  <c r="C65" i="13"/>
  <c r="C66" i="13"/>
  <c r="C67" i="13"/>
  <c r="C68" i="13"/>
  <c r="C69" i="13"/>
  <c r="C70" i="13"/>
  <c r="C71" i="13"/>
  <c r="C72" i="13"/>
  <c r="C73" i="13"/>
  <c r="C74" i="13"/>
  <c r="C75" i="13"/>
  <c r="C76" i="13"/>
  <c r="C77" i="13"/>
  <c r="C78" i="13"/>
  <c r="C79" i="13"/>
  <c r="C80" i="13"/>
  <c r="C81" i="13"/>
  <c r="C82" i="13"/>
  <c r="C83" i="13"/>
  <c r="C84" i="13"/>
  <c r="C85" i="13"/>
  <c r="C86" i="13"/>
  <c r="C87" i="13"/>
  <c r="C88" i="13"/>
  <c r="C89" i="13"/>
  <c r="C90" i="13"/>
  <c r="C91" i="13"/>
  <c r="C92" i="13"/>
  <c r="C93" i="13"/>
  <c r="C94" i="13"/>
  <c r="C95" i="13"/>
  <c r="C96" i="13"/>
  <c r="C97" i="13"/>
  <c r="C98" i="13"/>
  <c r="C99" i="13"/>
  <c r="C100" i="13"/>
  <c r="C10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3" i="13"/>
  <c r="B44" i="13"/>
  <c r="B45" i="13"/>
  <c r="B46" i="13"/>
  <c r="B47" i="13"/>
  <c r="B48" i="13"/>
  <c r="B49" i="13"/>
  <c r="B50" i="13"/>
  <c r="B51" i="13"/>
  <c r="B52" i="13"/>
  <c r="B53" i="13"/>
  <c r="B54" i="13"/>
  <c r="B55" i="13"/>
  <c r="B56" i="13"/>
  <c r="B57" i="13"/>
  <c r="B58" i="13"/>
  <c r="B59" i="13"/>
  <c r="B60" i="13"/>
  <c r="B61" i="13"/>
  <c r="B62" i="13"/>
  <c r="B63" i="13"/>
  <c r="B64" i="13"/>
  <c r="B65" i="13"/>
  <c r="B66" i="13"/>
  <c r="B67" i="13"/>
  <c r="B68" i="13"/>
  <c r="B69" i="13"/>
  <c r="B70" i="13"/>
  <c r="B71" i="13"/>
  <c r="B72" i="13"/>
  <c r="B73" i="13"/>
  <c r="B74" i="13"/>
  <c r="B75" i="13"/>
  <c r="B76" i="13"/>
  <c r="B77" i="13"/>
  <c r="B78" i="13"/>
  <c r="B79" i="13"/>
  <c r="B80" i="13"/>
  <c r="B81" i="13"/>
  <c r="B82" i="13"/>
  <c r="B83" i="13"/>
  <c r="B84" i="13"/>
  <c r="B85" i="13"/>
  <c r="B86" i="13"/>
  <c r="B87" i="13"/>
  <c r="B88" i="13"/>
  <c r="B89" i="13"/>
  <c r="B90" i="13"/>
  <c r="B91" i="13"/>
  <c r="B92" i="13"/>
  <c r="B93" i="13"/>
  <c r="B94" i="13"/>
  <c r="B95" i="13"/>
  <c r="B96" i="13"/>
  <c r="B97" i="13"/>
  <c r="B98" i="13"/>
  <c r="B99" i="13"/>
  <c r="B100" i="13"/>
  <c r="B101" i="13"/>
  <c r="I11" i="13"/>
  <c r="H11" i="13"/>
  <c r="G11" i="13"/>
  <c r="F11" i="13"/>
  <c r="E11" i="13"/>
  <c r="B11" i="13"/>
  <c r="C22" i="14"/>
  <c r="B22" i="14"/>
  <c r="C52" i="14"/>
  <c r="B52" i="14"/>
  <c r="C57" i="14"/>
  <c r="B57" i="14"/>
  <c r="C20" i="14"/>
  <c r="B20" i="14"/>
  <c r="C34" i="14"/>
  <c r="B34" i="14"/>
  <c r="D34" i="14" s="1"/>
  <c r="C33" i="14"/>
  <c r="B33" i="14"/>
  <c r="C13" i="14"/>
  <c r="B13" i="14"/>
  <c r="C35" i="14"/>
  <c r="B35" i="14"/>
  <c r="C12" i="14"/>
  <c r="B12" i="14"/>
  <c r="D12" i="14" s="1"/>
  <c r="C23" i="14"/>
  <c r="B23" i="14"/>
  <c r="D23" i="14" s="1"/>
  <c r="C58" i="14"/>
  <c r="B58" i="14"/>
  <c r="D58" i="14" s="1"/>
  <c r="C74" i="14"/>
  <c r="B74" i="14"/>
  <c r="D74" i="14" s="1"/>
  <c r="D35" i="14"/>
  <c r="D13" i="14"/>
  <c r="D33" i="14"/>
  <c r="D20" i="14"/>
  <c r="D57" i="14"/>
  <c r="D52" i="14"/>
  <c r="D22" i="14"/>
  <c r="C48" i="14"/>
  <c r="B48" i="14"/>
  <c r="D48" i="14" s="1"/>
  <c r="C36" i="14"/>
  <c r="B36" i="14"/>
  <c r="D36" i="14" s="1"/>
  <c r="C16" i="14"/>
  <c r="B16" i="14"/>
  <c r="D16" i="14" s="1"/>
  <c r="C17" i="14"/>
  <c r="B17" i="14"/>
  <c r="D17" i="14" s="1"/>
  <c r="D14" i="14" l="1"/>
  <c r="D15" i="14"/>
  <c r="D21" i="14"/>
  <c r="D24" i="14"/>
  <c r="D25" i="14"/>
  <c r="D26" i="14"/>
  <c r="D27" i="14"/>
  <c r="D28" i="14"/>
  <c r="D29" i="14"/>
  <c r="D30" i="14"/>
  <c r="D31" i="14"/>
  <c r="D32" i="14"/>
  <c r="D37" i="14"/>
  <c r="D38" i="14"/>
  <c r="D39" i="14"/>
  <c r="D40" i="14"/>
  <c r="D41" i="14"/>
  <c r="D42" i="14"/>
  <c r="D43" i="14"/>
  <c r="D44" i="14"/>
  <c r="D45" i="14"/>
  <c r="D46" i="14"/>
  <c r="D47" i="14"/>
  <c r="D49" i="14"/>
  <c r="D50" i="14"/>
  <c r="D51" i="14"/>
  <c r="D53" i="14"/>
  <c r="D54" i="14"/>
  <c r="D55" i="14"/>
  <c r="D56" i="14"/>
  <c r="D59" i="14"/>
  <c r="D60" i="14"/>
  <c r="D61" i="14"/>
  <c r="D62" i="14"/>
  <c r="D63" i="14"/>
  <c r="D65" i="14"/>
  <c r="D66" i="14"/>
  <c r="D67" i="14"/>
  <c r="D69" i="14"/>
  <c r="D70" i="14"/>
  <c r="D71" i="14"/>
  <c r="D72" i="14"/>
  <c r="D73" i="14"/>
  <c r="D75" i="14"/>
  <c r="D76" i="14"/>
  <c r="D77" i="14"/>
  <c r="D78" i="14"/>
  <c r="D79" i="14"/>
  <c r="D80" i="14"/>
  <c r="D81" i="14"/>
  <c r="D82" i="14"/>
  <c r="D83" i="14"/>
  <c r="D86" i="14"/>
  <c r="D87" i="14"/>
  <c r="D88" i="14"/>
  <c r="D89" i="14"/>
  <c r="D90" i="14"/>
  <c r="D91" i="14"/>
  <c r="D92" i="14"/>
  <c r="D93" i="14"/>
  <c r="D94" i="14"/>
  <c r="D95" i="14"/>
  <c r="D96" i="14"/>
  <c r="D97" i="14"/>
  <c r="D98" i="14"/>
  <c r="D99" i="14"/>
  <c r="D100" i="14"/>
  <c r="D101" i="14"/>
  <c r="D102" i="14"/>
  <c r="D103" i="14"/>
  <c r="D104" i="14"/>
  <c r="D105" i="14"/>
  <c r="D106" i="14"/>
  <c r="D107" i="14"/>
  <c r="D108" i="14"/>
  <c r="D109" i="14"/>
  <c r="D110" i="14"/>
  <c r="D111" i="14"/>
  <c r="D112" i="14"/>
  <c r="D113" i="14"/>
  <c r="D114" i="14"/>
  <c r="D115" i="14"/>
  <c r="D116" i="14"/>
  <c r="D117" i="14"/>
  <c r="D118" i="14"/>
  <c r="D119" i="14"/>
  <c r="D120" i="14"/>
  <c r="D121" i="14"/>
  <c r="D19" i="14"/>
  <c r="D18" i="14"/>
  <c r="D64" i="14"/>
  <c r="D84" i="14"/>
  <c r="D85" i="14"/>
  <c r="D68" i="14"/>
  <c r="D11" i="14"/>
  <c r="F11" i="14" l="1"/>
  <c r="D12" i="13" l="1"/>
  <c r="D13" i="13"/>
  <c r="D14" i="13"/>
  <c r="D15" i="13"/>
  <c r="D16" i="13"/>
  <c r="D17" i="13"/>
  <c r="D18" i="13"/>
  <c r="D19" i="13"/>
  <c r="D20" i="13"/>
  <c r="D21" i="13"/>
  <c r="D22" i="13"/>
  <c r="D23" i="13"/>
  <c r="D24" i="13"/>
  <c r="D25" i="13"/>
  <c r="D26" i="13"/>
  <c r="D27" i="13"/>
  <c r="D28" i="13"/>
  <c r="D29" i="13"/>
  <c r="D30" i="13"/>
  <c r="D31" i="13"/>
  <c r="D32" i="13"/>
  <c r="D33" i="13"/>
  <c r="D34" i="13"/>
  <c r="D35" i="13"/>
  <c r="D36" i="13"/>
  <c r="D37" i="13"/>
  <c r="D38" i="13"/>
  <c r="D39" i="13"/>
  <c r="D40" i="13"/>
  <c r="D41" i="13"/>
  <c r="D42" i="13"/>
  <c r="D43" i="13"/>
  <c r="D44" i="13"/>
  <c r="D45" i="13"/>
  <c r="D46" i="13"/>
  <c r="D47" i="13"/>
  <c r="D48" i="13"/>
  <c r="D49" i="13"/>
  <c r="D50" i="13"/>
  <c r="D51" i="13"/>
  <c r="D52" i="13"/>
  <c r="D53" i="13"/>
  <c r="D54" i="13"/>
  <c r="D55" i="13"/>
  <c r="D56" i="13"/>
  <c r="D57" i="13"/>
  <c r="D58" i="13"/>
  <c r="D59" i="13"/>
  <c r="D60" i="13"/>
  <c r="D61" i="13"/>
  <c r="D62" i="13"/>
  <c r="D63" i="13"/>
  <c r="D64" i="13"/>
  <c r="D65" i="13"/>
  <c r="D66" i="13"/>
  <c r="D67" i="13"/>
  <c r="D68" i="13"/>
  <c r="D69" i="13"/>
  <c r="D70" i="13"/>
  <c r="D71" i="13"/>
  <c r="D72" i="13"/>
  <c r="D73" i="13"/>
  <c r="D74" i="13"/>
  <c r="D75" i="13"/>
  <c r="D76" i="13"/>
  <c r="D77" i="13"/>
  <c r="D78" i="13"/>
  <c r="D79" i="13"/>
  <c r="D80" i="13"/>
  <c r="D81" i="13"/>
  <c r="D82" i="13"/>
  <c r="D83" i="13"/>
  <c r="D84" i="13"/>
  <c r="D85" i="13"/>
  <c r="D86" i="13"/>
  <c r="D87" i="13"/>
  <c r="D88" i="13"/>
  <c r="D89" i="13"/>
  <c r="D90" i="13"/>
  <c r="D91" i="13"/>
  <c r="D92" i="13"/>
  <c r="D93" i="13"/>
  <c r="D94" i="13"/>
  <c r="D95" i="13"/>
  <c r="D96" i="13"/>
  <c r="D97" i="13"/>
  <c r="D98" i="13"/>
  <c r="D99" i="13"/>
  <c r="D100" i="13"/>
  <c r="D101" i="13"/>
  <c r="D11" i="13"/>
  <c r="F14" i="14"/>
  <c r="F15" i="14"/>
  <c r="F21" i="14"/>
  <c r="F24" i="14"/>
  <c r="F25" i="14"/>
  <c r="F26" i="14"/>
  <c r="F27" i="14"/>
  <c r="F28" i="14"/>
  <c r="F29" i="14"/>
  <c r="F30" i="14"/>
  <c r="F31" i="14"/>
  <c r="F32" i="14"/>
  <c r="F37" i="14"/>
  <c r="F38" i="14"/>
  <c r="F39" i="14"/>
  <c r="F40" i="14"/>
  <c r="F41" i="14"/>
  <c r="F42" i="14"/>
  <c r="F43" i="14"/>
  <c r="F44" i="14"/>
  <c r="F45" i="14"/>
  <c r="F46" i="14"/>
  <c r="F47" i="14"/>
  <c r="F49" i="14"/>
  <c r="F50" i="14"/>
  <c r="F51" i="14"/>
  <c r="F53" i="14"/>
  <c r="F54" i="14"/>
  <c r="F55" i="14"/>
  <c r="F56" i="14"/>
  <c r="F59" i="14"/>
  <c r="F60" i="14"/>
  <c r="F61" i="14"/>
  <c r="F62" i="14"/>
  <c r="F63" i="14"/>
  <c r="F65" i="14"/>
  <c r="F66" i="14"/>
  <c r="F67" i="14"/>
  <c r="F69" i="14"/>
  <c r="F70" i="14"/>
  <c r="F71" i="14"/>
  <c r="F72" i="14"/>
  <c r="F73" i="14"/>
  <c r="F75" i="14"/>
  <c r="F76" i="14"/>
  <c r="F78" i="14"/>
  <c r="F79" i="14"/>
  <c r="F80" i="14"/>
  <c r="F81" i="14"/>
  <c r="F82" i="14"/>
  <c r="F83" i="14"/>
  <c r="F86" i="14"/>
  <c r="F87" i="14"/>
  <c r="F88" i="14"/>
  <c r="F89" i="14"/>
  <c r="F90" i="14"/>
  <c r="F91" i="14"/>
  <c r="F92" i="14"/>
  <c r="F93" i="14"/>
  <c r="F94" i="14"/>
  <c r="F95" i="14"/>
  <c r="F96" i="14"/>
  <c r="F97" i="14"/>
  <c r="F98" i="14"/>
  <c r="F99" i="14"/>
  <c r="F100" i="14"/>
  <c r="F101" i="14"/>
  <c r="F102" i="14"/>
  <c r="F103" i="14"/>
  <c r="F104" i="14"/>
  <c r="F105" i="14"/>
  <c r="F106" i="14"/>
  <c r="F107" i="14"/>
  <c r="F108" i="14"/>
  <c r="F109" i="14"/>
  <c r="F110" i="14"/>
  <c r="F111" i="14"/>
  <c r="F112" i="14"/>
  <c r="F113" i="14"/>
  <c r="F114" i="14"/>
  <c r="F115" i="14"/>
  <c r="F116" i="14"/>
  <c r="F117" i="14"/>
  <c r="F118" i="14"/>
  <c r="F119" i="14"/>
  <c r="F120" i="14"/>
  <c r="F121" i="14"/>
  <c r="F77" i="14"/>
  <c r="F19" i="14"/>
  <c r="F18" i="14"/>
  <c r="F64" i="14"/>
  <c r="F84" i="14"/>
  <c r="F85" i="14"/>
  <c r="F68" i="14"/>
  <c r="F17" i="14"/>
  <c r="F16" i="14"/>
  <c r="F36" i="14"/>
  <c r="F48" i="14"/>
  <c r="F74" i="14"/>
  <c r="F58" i="14"/>
  <c r="F23" i="14"/>
  <c r="F12" i="14"/>
  <c r="F35" i="14"/>
  <c r="F13" i="14"/>
  <c r="F33" i="14"/>
  <c r="F34" i="14"/>
  <c r="F20" i="14"/>
  <c r="F57" i="14"/>
  <c r="F52" i="14"/>
  <c r="F22" i="14"/>
  <c r="F122" i="14"/>
  <c r="F123" i="14"/>
  <c r="F124" i="14"/>
  <c r="F125" i="14"/>
  <c r="F126" i="14"/>
  <c r="F127" i="14"/>
  <c r="F128" i="14"/>
  <c r="F129" i="14"/>
  <c r="F130" i="14"/>
  <c r="F131" i="14"/>
  <c r="F132" i="14"/>
  <c r="F133" i="14"/>
  <c r="F134" i="14"/>
  <c r="F135" i="14"/>
  <c r="F136" i="14"/>
  <c r="F137" i="14"/>
  <c r="F138" i="14"/>
  <c r="F139" i="14"/>
  <c r="F140" i="14"/>
  <c r="F141" i="14"/>
  <c r="F142" i="14"/>
  <c r="F143" i="14"/>
  <c r="F144" i="14"/>
  <c r="F145" i="14"/>
  <c r="F146" i="14"/>
  <c r="F147" i="14"/>
  <c r="F148" i="14"/>
  <c r="F149" i="14"/>
  <c r="F150" i="14"/>
  <c r="F151" i="14"/>
  <c r="F152" i="14"/>
  <c r="F153" i="14"/>
  <c r="F154" i="14"/>
  <c r="F155" i="14"/>
  <c r="F156" i="14"/>
  <c r="F157" i="14"/>
  <c r="F158" i="14"/>
  <c r="F159" i="14"/>
  <c r="F160" i="14"/>
  <c r="F161" i="14"/>
  <c r="F162" i="14"/>
  <c r="F163" i="14"/>
  <c r="F164" i="14"/>
  <c r="F165" i="14"/>
  <c r="F166" i="14"/>
  <c r="F167" i="14"/>
  <c r="F168" i="14"/>
  <c r="F169" i="14"/>
  <c r="F170" i="14"/>
  <c r="F171" i="14"/>
  <c r="F172" i="14"/>
  <c r="F173" i="14"/>
  <c r="F174" i="14"/>
  <c r="F175" i="14"/>
  <c r="F176" i="14"/>
  <c r="F177" i="14"/>
  <c r="F178" i="14"/>
  <c r="F179" i="14"/>
  <c r="F180" i="14"/>
  <c r="F181" i="14"/>
  <c r="F182" i="14"/>
  <c r="F183" i="14"/>
  <c r="F184" i="14"/>
  <c r="F185" i="14"/>
  <c r="F186" i="14"/>
  <c r="F187" i="14"/>
  <c r="F188" i="14"/>
  <c r="F189" i="14"/>
  <c r="F190" i="14"/>
  <c r="F191" i="14"/>
  <c r="F192" i="14"/>
  <c r="F193" i="14"/>
  <c r="F194" i="14"/>
  <c r="F195" i="14"/>
  <c r="F196" i="14"/>
  <c r="F197" i="14"/>
  <c r="F198" i="14"/>
  <c r="F199" i="14"/>
  <c r="BB15" i="7"/>
  <c r="BB11" i="7"/>
  <c r="BB10" i="7"/>
  <c r="BB13" i="7"/>
  <c r="BB12" i="7"/>
  <c r="BB17" i="7"/>
  <c r="BB14" i="7"/>
  <c r="BB16" i="7"/>
  <c r="BB23" i="7"/>
  <c r="BB18" i="7"/>
  <c r="BB19" i="7"/>
  <c r="BB20" i="7"/>
  <c r="BB25" i="7"/>
  <c r="BB22" i="7"/>
  <c r="BB28" i="7"/>
  <c r="BB27" i="7"/>
  <c r="BB21" i="7"/>
  <c r="BB24" i="7"/>
  <c r="BB30" i="7"/>
  <c r="BB31" i="7"/>
  <c r="BB29" i="7"/>
  <c r="BB26" i="7"/>
  <c r="AX25" i="7"/>
</calcChain>
</file>

<file path=xl/sharedStrings.xml><?xml version="1.0" encoding="utf-8"?>
<sst xmlns="http://schemas.openxmlformats.org/spreadsheetml/2006/main" count="803" uniqueCount="190">
  <si>
    <t>Name</t>
  </si>
  <si>
    <t>Geb. Datum</t>
  </si>
  <si>
    <t>Verein</t>
  </si>
  <si>
    <t>Geb. Jahr</t>
  </si>
  <si>
    <t>M/W</t>
  </si>
  <si>
    <t>Alters-klasse</t>
  </si>
  <si>
    <t>Gruppe 1.BNWL</t>
  </si>
  <si>
    <t>Rang in Gruppe</t>
  </si>
  <si>
    <t>Rang gesamt</t>
  </si>
  <si>
    <t>Gruppe 2. BNWL</t>
  </si>
  <si>
    <t>Vorrunde</t>
  </si>
  <si>
    <t>Gruppe 3.BNWL</t>
  </si>
  <si>
    <t>Rang Gesamt</t>
  </si>
  <si>
    <t>Gruppe 4. BNWL</t>
  </si>
  <si>
    <t>Gruppe 1. BNWL</t>
  </si>
  <si>
    <t>Gruppe 3. BNWL</t>
  </si>
  <si>
    <t>Gruppe 4.BNWL</t>
  </si>
  <si>
    <t>Vor-runde</t>
  </si>
  <si>
    <t>Enz Phillip</t>
  </si>
  <si>
    <t>NEUS</t>
  </si>
  <si>
    <t>m</t>
  </si>
  <si>
    <t>König Ella</t>
  </si>
  <si>
    <t>w</t>
  </si>
  <si>
    <t>Weis Michael</t>
  </si>
  <si>
    <t>OBERP</t>
  </si>
  <si>
    <t>Wallner Raphael</t>
  </si>
  <si>
    <t>Zöchbauer Rene</t>
  </si>
  <si>
    <t>NA</t>
  </si>
  <si>
    <t>Sgiarovello Johannes</t>
  </si>
  <si>
    <t>OSCH</t>
  </si>
  <si>
    <t>Thury Tobias</t>
  </si>
  <si>
    <t>HALB</t>
  </si>
  <si>
    <t>Palatin Lena</t>
  </si>
  <si>
    <t>Schedl Linda</t>
  </si>
  <si>
    <t>Frey Moritz</t>
  </si>
  <si>
    <t>Gollowitzer Helene</t>
  </si>
  <si>
    <t>Schedl Cedric</t>
  </si>
  <si>
    <t>WIMP</t>
  </si>
  <si>
    <t>ab</t>
  </si>
  <si>
    <t>auf</t>
  </si>
  <si>
    <t>Böhme Benjamin</t>
  </si>
  <si>
    <t>Seper Michael</t>
  </si>
  <si>
    <t>OBERW</t>
  </si>
  <si>
    <t>STEINB</t>
  </si>
  <si>
    <t>Pitzer Julian</t>
  </si>
  <si>
    <t>auf/ab</t>
  </si>
  <si>
    <t>3. BNWL 2011/12, 22. Jänner 2012, Neusiedl/See</t>
  </si>
  <si>
    <t>Reiner Julian</t>
  </si>
  <si>
    <t>M</t>
  </si>
  <si>
    <t>Egger Julian</t>
  </si>
  <si>
    <t>Posch Benjamin</t>
  </si>
  <si>
    <t>PINK</t>
  </si>
  <si>
    <t>Mohr Michael</t>
  </si>
  <si>
    <t>HORN</t>
  </si>
  <si>
    <t>Strodl Kerstin</t>
  </si>
  <si>
    <t>Sirowatka Simon</t>
  </si>
  <si>
    <t>Baumrock Mateo</t>
  </si>
  <si>
    <t>Grabmaier Felix  </t>
  </si>
  <si>
    <t>Nach 1</t>
  </si>
  <si>
    <t>Nach 2</t>
  </si>
  <si>
    <t>Nach 3</t>
  </si>
  <si>
    <t>Nach 4</t>
  </si>
  <si>
    <t>Nach 5</t>
  </si>
  <si>
    <t>Piff Philipp</t>
  </si>
  <si>
    <t>Stampf Johannes</t>
  </si>
  <si>
    <t>Gesamtergebnis</t>
  </si>
  <si>
    <t>J3</t>
  </si>
  <si>
    <t>J2</t>
  </si>
  <si>
    <t>J1</t>
  </si>
  <si>
    <t>S2</t>
  </si>
  <si>
    <t>S1</t>
  </si>
  <si>
    <t>U2</t>
  </si>
  <si>
    <t>U1</t>
  </si>
  <si>
    <t>Mini</t>
  </si>
  <si>
    <t>Jun3</t>
  </si>
  <si>
    <t>Jun2</t>
  </si>
  <si>
    <t>Jun1</t>
  </si>
  <si>
    <t>Gruppe</t>
  </si>
  <si>
    <t>Nennformular</t>
  </si>
  <si>
    <t>Gesamt</t>
  </si>
  <si>
    <t>Patzelt Philipp</t>
  </si>
  <si>
    <t>Huisbauer Matthäus</t>
  </si>
  <si>
    <t>Czako Denis</t>
  </si>
  <si>
    <t>Pfneiszl Christoph</t>
  </si>
  <si>
    <t>Günther Lukas</t>
  </si>
  <si>
    <t>KLEIN</t>
  </si>
  <si>
    <t>Frantsich Emil</t>
  </si>
  <si>
    <t>Weninger Tobias</t>
  </si>
  <si>
    <t>Gamperl Markus</t>
  </si>
  <si>
    <t>Gans Tobias</t>
  </si>
  <si>
    <t>Fasching Elias</t>
  </si>
  <si>
    <t>Brindlinger Florian</t>
  </si>
  <si>
    <t>Tatschl Marcel</t>
  </si>
  <si>
    <t>Greifeneder Michael</t>
  </si>
  <si>
    <t>Brandl Nico</t>
  </si>
  <si>
    <t>Taschner Marvin</t>
  </si>
  <si>
    <t>Baliko Daniel</t>
  </si>
  <si>
    <t>Platz</t>
  </si>
  <si>
    <t>(Nachname Vorname)</t>
  </si>
  <si>
    <t>Geburtsdatum</t>
  </si>
  <si>
    <t>Szankovich Adam</t>
  </si>
  <si>
    <t>Schebek Sven</t>
  </si>
  <si>
    <t>JOIS</t>
  </si>
  <si>
    <t>Wein Mikail</t>
  </si>
  <si>
    <t>Sylvestre Christoph</t>
  </si>
  <si>
    <t>Schmidts Vincent</t>
  </si>
  <si>
    <t>Kreutzer Patrick</t>
  </si>
  <si>
    <t>Szankovich Sava</t>
  </si>
  <si>
    <t>Janisch Gabriel</t>
  </si>
  <si>
    <t>MÖNC</t>
  </si>
  <si>
    <t>Grabmaier Felix</t>
  </si>
  <si>
    <t>Steinprecher Philipp</t>
  </si>
  <si>
    <t>Haas Nico</t>
  </si>
  <si>
    <t>Bader Michael</t>
  </si>
  <si>
    <t>Stammer Kimi</t>
  </si>
  <si>
    <t>Hofer Andreas</t>
  </si>
  <si>
    <t>Wein Samuel</t>
  </si>
  <si>
    <t>Köllerer Markus</t>
  </si>
  <si>
    <t>Frech Larissa</t>
  </si>
  <si>
    <t>Nolz David</t>
  </si>
  <si>
    <t>Windisch Julia</t>
  </si>
  <si>
    <t>Kohlmann Sara</t>
  </si>
  <si>
    <t>Hauser Alexandra</t>
  </si>
  <si>
    <t>Spielerdaten</t>
  </si>
  <si>
    <t>Koo Alexander</t>
  </si>
  <si>
    <t>Reeh Conner</t>
  </si>
  <si>
    <t>Hagenauer Julian</t>
  </si>
  <si>
    <t>Harrer Sophie</t>
  </si>
  <si>
    <t>Tillhof Jonas</t>
  </si>
  <si>
    <t>Tillhof Jakob</t>
  </si>
  <si>
    <t>Bacher Alina</t>
  </si>
  <si>
    <t>Pathy Erwin</t>
  </si>
  <si>
    <t>Hofer Madlen</t>
  </si>
  <si>
    <t>Schedl Cederic</t>
  </si>
  <si>
    <t>Schedl Susanne</t>
  </si>
  <si>
    <t>Voith Manuel</t>
  </si>
  <si>
    <t>Mörk Simone</t>
  </si>
  <si>
    <t>Jucan Celine</t>
  </si>
  <si>
    <t>Frech Nadine</t>
  </si>
  <si>
    <t>Heissler Tobias</t>
  </si>
  <si>
    <t>Treiber Luca</t>
  </si>
  <si>
    <t>Widnhofer Johannes</t>
  </si>
  <si>
    <t>Voith Marco</t>
  </si>
  <si>
    <t>Hofstetter Max</t>
  </si>
  <si>
    <t>Hofstetter Moritz</t>
  </si>
  <si>
    <t>Bauer Lena</t>
  </si>
  <si>
    <t>Salzger Andre</t>
  </si>
  <si>
    <t>Karbun Daniel</t>
  </si>
  <si>
    <t>Gonzalez Mikel</t>
  </si>
  <si>
    <t>Höfer Noah</t>
  </si>
  <si>
    <t>Köllerer Kurt</t>
  </si>
  <si>
    <t>Zinkl Jonas</t>
  </si>
  <si>
    <t>Kern Manuel</t>
  </si>
  <si>
    <t>Huber Katja</t>
  </si>
  <si>
    <t>Murlasits Rosalie</t>
  </si>
  <si>
    <t>Graf Anna</t>
  </si>
  <si>
    <t>Neubauer Hanna</t>
  </si>
  <si>
    <t>Fleck Vanessa</t>
  </si>
  <si>
    <t>Mujic Almedina</t>
  </si>
  <si>
    <t xml:space="preserve">Gelbmann Michael </t>
  </si>
  <si>
    <t>Sch2</t>
  </si>
  <si>
    <t>Sch1</t>
  </si>
  <si>
    <t>Ust1</t>
  </si>
  <si>
    <t>Ust2</t>
  </si>
  <si>
    <t>Tajmel Nino</t>
  </si>
  <si>
    <t>3. BNWL 2015/2016</t>
  </si>
  <si>
    <t>Sattler Rainer</t>
  </si>
  <si>
    <t>Sattler Martin</t>
  </si>
  <si>
    <t>Gruber Marko</t>
  </si>
  <si>
    <t>Huss Hanna</t>
  </si>
  <si>
    <t>Kaipel Nico</t>
  </si>
  <si>
    <t>Holzer Jonathan</t>
  </si>
  <si>
    <t>Sattler Markus</t>
  </si>
  <si>
    <t>Sattler Evelyn</t>
  </si>
  <si>
    <t>Ulrich Thomas</t>
  </si>
  <si>
    <t>Kőszegi Zalan</t>
  </si>
  <si>
    <t>Schmall Dominik</t>
  </si>
  <si>
    <t>Balogh Sebastian</t>
  </si>
  <si>
    <t>Wimmer Nadine</t>
  </si>
  <si>
    <t>Groß Lara</t>
  </si>
  <si>
    <t>Ulrich Michael</t>
  </si>
  <si>
    <t>Hüttl Alice</t>
  </si>
  <si>
    <t>Bordo Aylin</t>
  </si>
  <si>
    <t>Bordo Jacqueline</t>
  </si>
  <si>
    <t>Szoldatics Elena</t>
  </si>
  <si>
    <t>Virag Matthias</t>
  </si>
  <si>
    <t>Sturchka Tobias</t>
  </si>
  <si>
    <t>Weiß Fiona</t>
  </si>
  <si>
    <t>1. BNWL 2016/2017</t>
  </si>
  <si>
    <t>Neusiedl am See, 20.11.2016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</si>
</sst>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sz val="8"/>
      <name val="Arial"/>
      <family val="2"/>
    </font>
    <font>
      <sz val="20"/>
      <color indexed="13"/>
      <name val="Arial"/>
      <family val="2"/>
    </font>
    <font>
      <sz val="10"/>
      <name val="Arial Unicode MS"/>
    </font>
    <font>
      <sz val="10"/>
      <color indexed="9"/>
      <name val="Arial"/>
      <family val="2"/>
    </font>
    <font>
      <sz val="10"/>
      <name val="Arial Unicode MS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85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justify"/>
    </xf>
    <xf numFmtId="0" fontId="4" fillId="0" borderId="1" xfId="0" applyFont="1" applyFill="1" applyBorder="1" applyAlignment="1">
      <alignment horizontal="justify"/>
    </xf>
    <xf numFmtId="0" fontId="4" fillId="0" borderId="0" xfId="0" applyFont="1" applyFill="1" applyBorder="1" applyAlignment="1">
      <alignment horizontal="justify"/>
    </xf>
    <xf numFmtId="0" fontId="0" fillId="0" borderId="0" xfId="0" applyFont="1"/>
    <xf numFmtId="14" fontId="0" fillId="0" borderId="0" xfId="0" applyNumberFormat="1"/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4" fontId="0" fillId="0" borderId="0" xfId="0" applyNumberFormat="1" applyFont="1" applyBorder="1"/>
    <xf numFmtId="0" fontId="0" fillId="0" borderId="0" xfId="0" applyFill="1" applyAlignment="1">
      <alignment horizontal="right"/>
    </xf>
    <xf numFmtId="0" fontId="0" fillId="0" borderId="0" xfId="0" applyFill="1"/>
    <xf numFmtId="0" fontId="0" fillId="0" borderId="0" xfId="0" applyFill="1" applyAlignment="1"/>
    <xf numFmtId="0" fontId="0" fillId="0" borderId="0" xfId="0" applyFont="1" applyAlignment="1">
      <alignment horizontal="center"/>
    </xf>
    <xf numFmtId="0" fontId="0" fillId="0" borderId="0" xfId="0" applyFont="1" applyFill="1" applyBorder="1" applyAlignment="1">
      <alignment horizontal="right"/>
    </xf>
    <xf numFmtId="0" fontId="0" fillId="0" borderId="0" xfId="0" applyFill="1" applyBorder="1"/>
    <xf numFmtId="14" fontId="0" fillId="0" borderId="0" xfId="0" applyNumberFormat="1" applyFont="1"/>
    <xf numFmtId="0" fontId="0" fillId="0" borderId="0" xfId="0" applyFont="1" applyBorder="1"/>
    <xf numFmtId="0" fontId="0" fillId="0" borderId="0" xfId="1" applyFont="1" applyFill="1" applyBorder="1"/>
    <xf numFmtId="14" fontId="0" fillId="0" borderId="0" xfId="1" applyNumberFormat="1" applyFont="1" applyBorder="1"/>
    <xf numFmtId="0" fontId="0" fillId="0" borderId="0" xfId="0" applyFill="1" applyBorder="1" applyAlignment="1">
      <alignment horizontal="right"/>
    </xf>
    <xf numFmtId="0" fontId="5" fillId="0" borderId="0" xfId="0" applyFont="1" applyFill="1" applyBorder="1"/>
    <xf numFmtId="14" fontId="6" fillId="0" borderId="0" xfId="0" applyNumberFormat="1" applyFont="1" applyAlignment="1">
      <alignment horizontal="right"/>
    </xf>
    <xf numFmtId="14" fontId="5" fillId="0" borderId="0" xfId="0" applyNumberFormat="1" applyFont="1" applyBorder="1"/>
    <xf numFmtId="0" fontId="4" fillId="0" borderId="2" xfId="0" applyFont="1" applyFill="1" applyBorder="1" applyAlignment="1">
      <alignment horizontal="justify"/>
    </xf>
    <xf numFmtId="0" fontId="4" fillId="0" borderId="3" xfId="0" applyFont="1" applyFill="1" applyBorder="1" applyAlignment="1">
      <alignment horizontal="justify"/>
    </xf>
    <xf numFmtId="0" fontId="0" fillId="0" borderId="0" xfId="0" applyBorder="1"/>
    <xf numFmtId="0" fontId="0" fillId="0" borderId="0" xfId="0" applyNumberFormat="1" applyFont="1" applyFill="1" applyBorder="1"/>
    <xf numFmtId="0" fontId="0" fillId="0" borderId="0" xfId="0" applyAlignment="1">
      <alignment horizontal="left"/>
    </xf>
    <xf numFmtId="0" fontId="0" fillId="0" borderId="4" xfId="0" applyFill="1" applyBorder="1"/>
    <xf numFmtId="14" fontId="0" fillId="0" borderId="4" xfId="0" applyNumberFormat="1" applyFont="1" applyBorder="1"/>
    <xf numFmtId="0" fontId="0" fillId="0" borderId="4" xfId="0" applyFont="1" applyFill="1" applyBorder="1"/>
    <xf numFmtId="0" fontId="0" fillId="0" borderId="4" xfId="0" applyBorder="1"/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4" xfId="0" applyBorder="1" applyAlignment="1"/>
    <xf numFmtId="0" fontId="0" fillId="0" borderId="4" xfId="0" applyFont="1" applyFill="1" applyBorder="1" applyAlignment="1">
      <alignment horizontal="center"/>
    </xf>
    <xf numFmtId="14" fontId="0" fillId="0" borderId="0" xfId="0" applyNumberFormat="1" applyBorder="1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/>
    </xf>
    <xf numFmtId="49" fontId="0" fillId="0" borderId="0" xfId="0" applyNumberFormat="1"/>
    <xf numFmtId="0" fontId="9" fillId="0" borderId="0" xfId="0" applyFont="1"/>
    <xf numFmtId="0" fontId="10" fillId="0" borderId="0" xfId="0" applyFont="1"/>
    <xf numFmtId="0" fontId="11" fillId="0" borderId="0" xfId="0" applyFont="1" applyBorder="1"/>
    <xf numFmtId="0" fontId="0" fillId="0" borderId="0" xfId="0" applyBorder="1" applyAlignment="1">
      <alignment horizontal="left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14" fontId="4" fillId="0" borderId="0" xfId="0" applyNumberFormat="1" applyFont="1" applyBorder="1" applyAlignment="1">
      <alignment horizontal="right"/>
    </xf>
    <xf numFmtId="0" fontId="4" fillId="0" borderId="5" xfId="0" applyFont="1" applyFill="1" applyBorder="1" applyAlignment="1">
      <alignment horizontal="justify"/>
    </xf>
    <xf numFmtId="15" fontId="2" fillId="0" borderId="0" xfId="0" applyNumberFormat="1" applyFont="1" applyAlignment="1">
      <alignment horizontal="right"/>
    </xf>
    <xf numFmtId="0" fontId="5" fillId="0" borderId="0" xfId="0" applyFont="1" applyFill="1" applyBorder="1" applyAlignment="1">
      <alignment horizontal="center"/>
    </xf>
    <xf numFmtId="0" fontId="9" fillId="0" borderId="0" xfId="0" applyFont="1" applyBorder="1"/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3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9" fillId="0" borderId="0" xfId="0" applyFont="1" applyFill="1" applyBorder="1"/>
    <xf numFmtId="14" fontId="0" fillId="0" borderId="0" xfId="0" applyNumberFormat="1" applyFont="1" applyAlignment="1">
      <alignment horizontal="center"/>
    </xf>
    <xf numFmtId="14" fontId="0" fillId="0" borderId="0" xfId="0" applyNumberFormat="1" applyFont="1" applyBorder="1" applyAlignment="1">
      <alignment horizontal="center"/>
    </xf>
    <xf numFmtId="14" fontId="5" fillId="0" borderId="0" xfId="0" applyNumberFormat="1" applyFont="1" applyAlignment="1">
      <alignment horizontal="center"/>
    </xf>
    <xf numFmtId="14" fontId="0" fillId="0" borderId="0" xfId="0" applyNumberFormat="1" applyBorder="1" applyAlignment="1">
      <alignment horizontal="center"/>
    </xf>
    <xf numFmtId="14" fontId="5" fillId="0" borderId="0" xfId="0" applyNumberFormat="1" applyFont="1" applyBorder="1" applyAlignment="1">
      <alignment horizontal="center"/>
    </xf>
    <xf numFmtId="14" fontId="5" fillId="0" borderId="0" xfId="0" applyNumberFormat="1" applyFont="1" applyFill="1" applyBorder="1" applyAlignment="1">
      <alignment horizontal="center"/>
    </xf>
    <xf numFmtId="14" fontId="6" fillId="0" borderId="0" xfId="0" applyNumberFormat="1" applyFont="1" applyAlignment="1">
      <alignment horizontal="center"/>
    </xf>
    <xf numFmtId="0" fontId="0" fillId="0" borderId="0" xfId="0" applyFill="1" applyAlignment="1">
      <alignment horizontal="center"/>
    </xf>
    <xf numFmtId="0" fontId="5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49" fontId="0" fillId="0" borderId="0" xfId="0" applyNumberFormat="1" applyAlignment="1">
      <alignment horizontal="center"/>
    </xf>
    <xf numFmtId="14" fontId="0" fillId="0" borderId="0" xfId="0" applyNumberFormat="1" applyFill="1" applyAlignment="1">
      <alignment horizontal="center"/>
    </xf>
    <xf numFmtId="0" fontId="8" fillId="0" borderId="0" xfId="0" applyNumberFormat="1" applyFont="1" applyFill="1" applyBorder="1" applyAlignment="1">
      <alignment horizontal="center" wrapText="1"/>
    </xf>
    <xf numFmtId="0" fontId="0" fillId="0" borderId="0" xfId="0" applyAlignment="1"/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2">
    <cellStyle name="Excel Built-in Normal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12</xdr:col>
      <xdr:colOff>469624</xdr:colOff>
      <xdr:row>5</xdr:row>
      <xdr:rowOff>66675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925"/>
          <a:ext cx="7584799" cy="7048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19050</xdr:rowOff>
    </xdr:from>
    <xdr:to>
      <xdr:col>54</xdr:col>
      <xdr:colOff>30480</xdr:colOff>
      <xdr:row>4</xdr:row>
      <xdr:rowOff>133350</xdr:rowOff>
    </xdr:to>
    <xdr:pic>
      <xdr:nvPicPr>
        <xdr:cNvPr id="4097" name="Picture 5" descr="BNWL_Header_ne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"/>
          <a:ext cx="6610350" cy="594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38100</xdr:colOff>
      <xdr:row>4</xdr:row>
      <xdr:rowOff>109932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925"/>
          <a:ext cx="6410325" cy="59570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NWL/BNWL/20160228%20Neus/BNWL_20160228_Ergebni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nformular 3.BNWL 2015-16"/>
      <sheetName val="Ergebnis 3.BNWL_2011_12"/>
      <sheetName val="Spieler"/>
      <sheetName val="Altersklassen"/>
    </sheetNames>
    <sheetDataSet>
      <sheetData sheetId="0"/>
      <sheetData sheetId="1"/>
      <sheetData sheetId="2">
        <row r="11">
          <cell r="A11" t="str">
            <v xml:space="preserve">Gelbmann Michael </v>
          </cell>
          <cell r="B11">
            <v>37700</v>
          </cell>
          <cell r="C11" t="str">
            <v>HALB</v>
          </cell>
          <cell r="D11">
            <v>2003</v>
          </cell>
          <cell r="E11" t="str">
            <v>m</v>
          </cell>
          <cell r="F11" t="str">
            <v>U2</v>
          </cell>
          <cell r="G11" t="str">
            <v>NA</v>
          </cell>
          <cell r="H11" t="str">
            <v>NA</v>
          </cell>
          <cell r="I11" t="str">
            <v>NA</v>
          </cell>
        </row>
        <row r="12">
          <cell r="A12" t="str">
            <v>Pitzer Julian</v>
          </cell>
          <cell r="B12">
            <v>36064</v>
          </cell>
          <cell r="C12" t="str">
            <v>HALB</v>
          </cell>
          <cell r="D12">
            <v>1998</v>
          </cell>
          <cell r="E12" t="str">
            <v>m</v>
          </cell>
          <cell r="F12" t="str">
            <v>J3</v>
          </cell>
          <cell r="G12" t="str">
            <v>NA</v>
          </cell>
          <cell r="H12" t="str">
            <v>NA</v>
          </cell>
          <cell r="I12" t="str">
            <v>NA</v>
          </cell>
        </row>
        <row r="13">
          <cell r="A13" t="str">
            <v>Reiner Julian</v>
          </cell>
          <cell r="B13">
            <v>36682</v>
          </cell>
          <cell r="C13" t="str">
            <v>HALB</v>
          </cell>
          <cell r="D13">
            <v>2000</v>
          </cell>
          <cell r="E13" t="str">
            <v>m</v>
          </cell>
          <cell r="F13" t="str">
            <v>J1</v>
          </cell>
          <cell r="G13" t="str">
            <v>NA</v>
          </cell>
          <cell r="H13" t="str">
            <v>NA</v>
          </cell>
          <cell r="I13" t="str">
            <v>NA</v>
          </cell>
        </row>
        <row r="14">
          <cell r="A14" t="str">
            <v>Sattler Martin</v>
          </cell>
          <cell r="B14">
            <v>38707</v>
          </cell>
          <cell r="C14" t="str">
            <v>HALB</v>
          </cell>
          <cell r="D14">
            <v>2005</v>
          </cell>
          <cell r="E14" t="str">
            <v>m</v>
          </cell>
          <cell r="F14" t="str">
            <v>Mini</v>
          </cell>
          <cell r="G14">
            <v>2</v>
          </cell>
          <cell r="H14">
            <v>2</v>
          </cell>
          <cell r="I14">
            <v>10</v>
          </cell>
        </row>
        <row r="15">
          <cell r="A15" t="str">
            <v>Sattler Rainer</v>
          </cell>
          <cell r="B15">
            <v>36783</v>
          </cell>
          <cell r="C15" t="str">
            <v>HALB</v>
          </cell>
          <cell r="D15">
            <v>2000</v>
          </cell>
          <cell r="E15" t="str">
            <v>m</v>
          </cell>
          <cell r="F15" t="str">
            <v>J1</v>
          </cell>
          <cell r="G15">
            <v>1</v>
          </cell>
          <cell r="H15">
            <v>3</v>
          </cell>
          <cell r="I15">
            <v>3</v>
          </cell>
        </row>
        <row r="16">
          <cell r="A16" t="str">
            <v>Thury Tobias</v>
          </cell>
          <cell r="B16">
            <v>36053</v>
          </cell>
          <cell r="C16" t="str">
            <v>HALB</v>
          </cell>
          <cell r="D16">
            <v>1998</v>
          </cell>
          <cell r="E16" t="str">
            <v>m</v>
          </cell>
          <cell r="F16" t="str">
            <v>J3</v>
          </cell>
          <cell r="G16">
            <v>1</v>
          </cell>
          <cell r="H16">
            <v>4</v>
          </cell>
          <cell r="I16">
            <v>4</v>
          </cell>
        </row>
        <row r="17">
          <cell r="A17" t="str">
            <v>Zinkl Jonas</v>
          </cell>
          <cell r="B17">
            <v>38159</v>
          </cell>
          <cell r="C17" t="str">
            <v>HALB</v>
          </cell>
          <cell r="D17">
            <v>2004</v>
          </cell>
          <cell r="E17" t="str">
            <v>m</v>
          </cell>
          <cell r="F17" t="str">
            <v>U1</v>
          </cell>
          <cell r="G17" t="str">
            <v>NA</v>
          </cell>
          <cell r="H17" t="str">
            <v>NA</v>
          </cell>
          <cell r="I17" t="str">
            <v>NA</v>
          </cell>
        </row>
        <row r="18">
          <cell r="A18" t="str">
            <v>Mohr Michael</v>
          </cell>
          <cell r="B18">
            <v>36275</v>
          </cell>
          <cell r="C18" t="str">
            <v>HORN</v>
          </cell>
          <cell r="D18">
            <v>1999</v>
          </cell>
          <cell r="E18" t="str">
            <v>m</v>
          </cell>
          <cell r="F18" t="str">
            <v>J2</v>
          </cell>
          <cell r="G18" t="str">
            <v>NA</v>
          </cell>
          <cell r="H18" t="str">
            <v>NA</v>
          </cell>
          <cell r="I18" t="str">
            <v>NA</v>
          </cell>
        </row>
        <row r="19">
          <cell r="A19" t="str">
            <v>Schebek Sven</v>
          </cell>
          <cell r="B19">
            <v>35245</v>
          </cell>
          <cell r="C19" t="str">
            <v>JOIS</v>
          </cell>
          <cell r="D19">
            <v>1996</v>
          </cell>
          <cell r="E19" t="str">
            <v>m</v>
          </cell>
          <cell r="F19" t="str">
            <v>Jun2</v>
          </cell>
          <cell r="G19" t="str">
            <v>NA</v>
          </cell>
          <cell r="H19" t="str">
            <v>NA</v>
          </cell>
          <cell r="I19" t="str">
            <v>NA</v>
          </cell>
        </row>
        <row r="20">
          <cell r="A20" t="str">
            <v>Schmidts Vincent</v>
          </cell>
          <cell r="B20">
            <v>34974</v>
          </cell>
          <cell r="C20" t="str">
            <v>JOIS</v>
          </cell>
          <cell r="D20">
            <v>1995</v>
          </cell>
          <cell r="E20" t="str">
            <v>m</v>
          </cell>
          <cell r="F20" t="str">
            <v>Jun3</v>
          </cell>
          <cell r="G20" t="str">
            <v>NA</v>
          </cell>
          <cell r="H20" t="str">
            <v>NA</v>
          </cell>
          <cell r="I20" t="str">
            <v>NA</v>
          </cell>
        </row>
        <row r="21">
          <cell r="A21" t="str">
            <v>Wein Mikail</v>
          </cell>
          <cell r="B21">
            <v>36029</v>
          </cell>
          <cell r="C21" t="str">
            <v>JOIS</v>
          </cell>
          <cell r="D21">
            <v>1998</v>
          </cell>
          <cell r="E21" t="str">
            <v>m</v>
          </cell>
          <cell r="F21" t="str">
            <v>J3</v>
          </cell>
          <cell r="G21" t="str">
            <v>NA</v>
          </cell>
          <cell r="H21" t="str">
            <v>NA</v>
          </cell>
          <cell r="I21" t="str">
            <v>NA</v>
          </cell>
        </row>
        <row r="22">
          <cell r="A22" t="str">
            <v>Wein Samuel</v>
          </cell>
          <cell r="B22">
            <v>38120</v>
          </cell>
          <cell r="C22" t="str">
            <v>JOIS</v>
          </cell>
          <cell r="D22">
            <v>2004</v>
          </cell>
          <cell r="E22" t="str">
            <v>m</v>
          </cell>
          <cell r="F22" t="str">
            <v>U1</v>
          </cell>
          <cell r="G22" t="str">
            <v>NA</v>
          </cell>
          <cell r="H22" t="str">
            <v>NA</v>
          </cell>
          <cell r="I22" t="str">
            <v>NA</v>
          </cell>
        </row>
        <row r="23">
          <cell r="A23" t="str">
            <v>Frantsich Emil</v>
          </cell>
          <cell r="B23">
            <v>37665</v>
          </cell>
          <cell r="C23" t="str">
            <v>KLEIN</v>
          </cell>
          <cell r="D23">
            <v>2003</v>
          </cell>
          <cell r="E23" t="str">
            <v>m</v>
          </cell>
          <cell r="F23" t="str">
            <v>U2</v>
          </cell>
          <cell r="G23" t="str">
            <v>NA</v>
          </cell>
          <cell r="H23" t="str">
            <v>NA</v>
          </cell>
          <cell r="I23" t="str">
            <v>NA</v>
          </cell>
        </row>
        <row r="24">
          <cell r="A24" t="str">
            <v>Günther Lukas</v>
          </cell>
          <cell r="B24">
            <v>37637</v>
          </cell>
          <cell r="C24" t="str">
            <v>KLEIN</v>
          </cell>
          <cell r="D24">
            <v>2003</v>
          </cell>
          <cell r="E24" t="str">
            <v>m</v>
          </cell>
          <cell r="F24" t="str">
            <v>U2</v>
          </cell>
          <cell r="G24" t="str">
            <v>NA</v>
          </cell>
          <cell r="H24" t="str">
            <v>NA</v>
          </cell>
          <cell r="I24" t="str">
            <v>NA</v>
          </cell>
        </row>
        <row r="25">
          <cell r="A25" t="str">
            <v>Steinprecher Philipp</v>
          </cell>
          <cell r="B25">
            <v>37636</v>
          </cell>
          <cell r="C25" t="str">
            <v>KLEIN</v>
          </cell>
          <cell r="D25">
            <v>2003</v>
          </cell>
          <cell r="E25" t="str">
            <v>m</v>
          </cell>
          <cell r="F25" t="str">
            <v>U2</v>
          </cell>
          <cell r="G25" t="str">
            <v>NA</v>
          </cell>
          <cell r="H25" t="str">
            <v>NA</v>
          </cell>
          <cell r="I25" t="str">
            <v>NA</v>
          </cell>
        </row>
        <row r="26">
          <cell r="A26" t="str">
            <v>Janisch Gabriel</v>
          </cell>
          <cell r="B26">
            <v>37566</v>
          </cell>
          <cell r="C26" t="str">
            <v>MÖNC</v>
          </cell>
          <cell r="D26">
            <v>2002</v>
          </cell>
          <cell r="E26" t="str">
            <v>m</v>
          </cell>
          <cell r="F26" t="str">
            <v>S1</v>
          </cell>
          <cell r="G26" t="str">
            <v>NA</v>
          </cell>
          <cell r="H26" t="str">
            <v>NA</v>
          </cell>
          <cell r="I26" t="str">
            <v>NA</v>
          </cell>
        </row>
        <row r="27">
          <cell r="A27" t="str">
            <v>Bacher Alina</v>
          </cell>
          <cell r="B27">
            <v>37753</v>
          </cell>
          <cell r="C27" t="str">
            <v>NEUS</v>
          </cell>
          <cell r="D27">
            <v>2003</v>
          </cell>
          <cell r="E27" t="str">
            <v>w</v>
          </cell>
          <cell r="F27" t="str">
            <v>U2</v>
          </cell>
          <cell r="G27" t="str">
            <v>NA</v>
          </cell>
          <cell r="H27" t="str">
            <v>NA</v>
          </cell>
          <cell r="I27" t="str">
            <v>NA</v>
          </cell>
        </row>
        <row r="28">
          <cell r="A28" t="str">
            <v>Czako Denis</v>
          </cell>
          <cell r="B28">
            <v>38180</v>
          </cell>
          <cell r="C28" t="str">
            <v>NEUS</v>
          </cell>
          <cell r="D28">
            <v>2004</v>
          </cell>
          <cell r="E28" t="str">
            <v>m</v>
          </cell>
          <cell r="F28" t="str">
            <v>U1</v>
          </cell>
          <cell r="G28" t="str">
            <v>NA</v>
          </cell>
          <cell r="H28" t="str">
            <v>NA</v>
          </cell>
          <cell r="I28" t="str">
            <v>NA</v>
          </cell>
        </row>
        <row r="29">
          <cell r="A29" t="str">
            <v>Enz Phillip</v>
          </cell>
          <cell r="B29">
            <v>37097</v>
          </cell>
          <cell r="C29" t="str">
            <v>NEUS</v>
          </cell>
          <cell r="D29">
            <v>2001</v>
          </cell>
          <cell r="E29" t="str">
            <v>m</v>
          </cell>
          <cell r="F29" t="str">
            <v>S2</v>
          </cell>
          <cell r="G29">
            <v>1</v>
          </cell>
          <cell r="H29">
            <v>2</v>
          </cell>
          <cell r="I29">
            <v>2</v>
          </cell>
        </row>
        <row r="30">
          <cell r="A30" t="str">
            <v>Gans Tobias</v>
          </cell>
          <cell r="B30">
            <v>37334</v>
          </cell>
          <cell r="C30" t="str">
            <v>NEUS</v>
          </cell>
          <cell r="D30">
            <v>2002</v>
          </cell>
          <cell r="E30" t="str">
            <v>m</v>
          </cell>
          <cell r="F30" t="str">
            <v>S1</v>
          </cell>
          <cell r="G30">
            <v>1</v>
          </cell>
          <cell r="H30">
            <v>7</v>
          </cell>
          <cell r="I30">
            <v>7</v>
          </cell>
        </row>
        <row r="31">
          <cell r="A31" t="str">
            <v>Hagenauer Julian</v>
          </cell>
          <cell r="B31">
            <v>37836</v>
          </cell>
          <cell r="C31" t="str">
            <v>NEUS</v>
          </cell>
          <cell r="D31">
            <v>2003</v>
          </cell>
          <cell r="E31" t="str">
            <v>m</v>
          </cell>
          <cell r="F31" t="str">
            <v>U2</v>
          </cell>
          <cell r="G31" t="str">
            <v>NA</v>
          </cell>
          <cell r="H31" t="str">
            <v>NA</v>
          </cell>
          <cell r="I31" t="str">
            <v>NA</v>
          </cell>
        </row>
        <row r="32">
          <cell r="A32" t="str">
            <v>Harrer Sophie</v>
          </cell>
          <cell r="B32">
            <v>37694</v>
          </cell>
          <cell r="C32" t="str">
            <v>NEUS</v>
          </cell>
          <cell r="D32">
            <v>2003</v>
          </cell>
          <cell r="E32" t="str">
            <v>w</v>
          </cell>
          <cell r="F32" t="str">
            <v>U2</v>
          </cell>
          <cell r="G32" t="str">
            <v>NA</v>
          </cell>
          <cell r="H32" t="str">
            <v>NA</v>
          </cell>
          <cell r="I32" t="str">
            <v>NA</v>
          </cell>
        </row>
        <row r="33">
          <cell r="A33" t="str">
            <v>Hofstetter Max</v>
          </cell>
          <cell r="B33">
            <v>37893</v>
          </cell>
          <cell r="C33" t="str">
            <v>NEUS</v>
          </cell>
          <cell r="D33">
            <v>2003</v>
          </cell>
          <cell r="E33" t="str">
            <v>m</v>
          </cell>
          <cell r="F33" t="str">
            <v>U2</v>
          </cell>
          <cell r="G33" t="str">
            <v>NA</v>
          </cell>
          <cell r="H33" t="str">
            <v>NA</v>
          </cell>
          <cell r="I33" t="str">
            <v>NA</v>
          </cell>
        </row>
        <row r="34">
          <cell r="A34" t="str">
            <v>Hofstetter Moritz</v>
          </cell>
          <cell r="B34">
            <v>37893</v>
          </cell>
          <cell r="C34" t="str">
            <v>NEUS</v>
          </cell>
          <cell r="D34">
            <v>2003</v>
          </cell>
          <cell r="E34" t="str">
            <v>m</v>
          </cell>
          <cell r="F34" t="str">
            <v>U2</v>
          </cell>
          <cell r="G34" t="str">
            <v>NA</v>
          </cell>
          <cell r="H34" t="str">
            <v>NA</v>
          </cell>
          <cell r="I34" t="str">
            <v>NA</v>
          </cell>
        </row>
        <row r="35">
          <cell r="A35" t="str">
            <v>Huber Katja</v>
          </cell>
          <cell r="B35">
            <v>37558</v>
          </cell>
          <cell r="C35" t="str">
            <v>NEUS</v>
          </cell>
          <cell r="D35">
            <v>2002</v>
          </cell>
          <cell r="E35" t="str">
            <v>w</v>
          </cell>
          <cell r="F35" t="str">
            <v>S1</v>
          </cell>
          <cell r="G35" t="str">
            <v>NA</v>
          </cell>
          <cell r="H35" t="str">
            <v>NA</v>
          </cell>
          <cell r="I35" t="str">
            <v>NA</v>
          </cell>
        </row>
        <row r="36">
          <cell r="A36" t="str">
            <v>König Ella</v>
          </cell>
          <cell r="B36">
            <v>36024</v>
          </cell>
          <cell r="C36" t="str">
            <v>NEUS</v>
          </cell>
          <cell r="D36">
            <v>1998</v>
          </cell>
          <cell r="E36" t="str">
            <v>w</v>
          </cell>
          <cell r="F36" t="str">
            <v>J3</v>
          </cell>
          <cell r="G36" t="str">
            <v>NA</v>
          </cell>
          <cell r="H36" t="str">
            <v>NA</v>
          </cell>
          <cell r="I36" t="str">
            <v>NA</v>
          </cell>
        </row>
        <row r="37">
          <cell r="A37" t="str">
            <v>Kreutzer Patrick</v>
          </cell>
          <cell r="B37">
            <v>36392</v>
          </cell>
          <cell r="C37" t="str">
            <v>NEUS</v>
          </cell>
          <cell r="D37">
            <v>1999</v>
          </cell>
          <cell r="E37" t="str">
            <v>m</v>
          </cell>
          <cell r="F37" t="str">
            <v>J2</v>
          </cell>
          <cell r="G37" t="str">
            <v>NA</v>
          </cell>
          <cell r="H37" t="str">
            <v>NA</v>
          </cell>
          <cell r="I37" t="str">
            <v>NA</v>
          </cell>
        </row>
        <row r="38">
          <cell r="A38" t="str">
            <v>Nolz David</v>
          </cell>
          <cell r="B38">
            <v>36953</v>
          </cell>
          <cell r="C38" t="str">
            <v>NEUS</v>
          </cell>
          <cell r="D38">
            <v>2001</v>
          </cell>
          <cell r="E38" t="str">
            <v>m</v>
          </cell>
          <cell r="F38" t="str">
            <v>S2</v>
          </cell>
          <cell r="G38" t="str">
            <v>NA</v>
          </cell>
          <cell r="H38" t="str">
            <v>NA</v>
          </cell>
          <cell r="I38" t="str">
            <v>NA</v>
          </cell>
        </row>
        <row r="39">
          <cell r="A39" t="str">
            <v>Reeh Conner</v>
          </cell>
          <cell r="B39">
            <v>37741</v>
          </cell>
          <cell r="C39" t="str">
            <v>NEUS</v>
          </cell>
          <cell r="D39">
            <v>2003</v>
          </cell>
          <cell r="E39" t="str">
            <v>m</v>
          </cell>
          <cell r="F39" t="str">
            <v>U2</v>
          </cell>
          <cell r="G39" t="str">
            <v>NA</v>
          </cell>
          <cell r="H39" t="str">
            <v>NA</v>
          </cell>
          <cell r="I39" t="str">
            <v>NA</v>
          </cell>
        </row>
        <row r="40">
          <cell r="A40" t="str">
            <v>Szankovich Adam</v>
          </cell>
          <cell r="B40">
            <v>36691</v>
          </cell>
          <cell r="C40" t="str">
            <v>NEUS</v>
          </cell>
          <cell r="D40">
            <v>2000</v>
          </cell>
          <cell r="E40" t="str">
            <v>m</v>
          </cell>
          <cell r="F40" t="str">
            <v>J1</v>
          </cell>
          <cell r="G40" t="str">
            <v>NA</v>
          </cell>
          <cell r="H40" t="str">
            <v>NA</v>
          </cell>
          <cell r="I40" t="str">
            <v>NA</v>
          </cell>
        </row>
        <row r="41">
          <cell r="A41" t="str">
            <v>Szankovich Sava</v>
          </cell>
          <cell r="B41">
            <v>37877</v>
          </cell>
          <cell r="C41" t="str">
            <v>NEUS</v>
          </cell>
          <cell r="D41">
            <v>2003</v>
          </cell>
          <cell r="E41" t="str">
            <v>w</v>
          </cell>
          <cell r="F41" t="str">
            <v>U2</v>
          </cell>
          <cell r="G41" t="str">
            <v>NA</v>
          </cell>
          <cell r="H41" t="str">
            <v>NA</v>
          </cell>
          <cell r="I41" t="str">
            <v>NA</v>
          </cell>
        </row>
        <row r="42">
          <cell r="A42" t="str">
            <v>Tillhof Jakob</v>
          </cell>
          <cell r="B42">
            <v>37880</v>
          </cell>
          <cell r="C42" t="str">
            <v>NEUS</v>
          </cell>
          <cell r="D42">
            <v>2003</v>
          </cell>
          <cell r="E42" t="str">
            <v>m</v>
          </cell>
          <cell r="F42" t="str">
            <v>U2</v>
          </cell>
          <cell r="G42" t="str">
            <v>NA</v>
          </cell>
          <cell r="H42" t="str">
            <v>NA</v>
          </cell>
          <cell r="I42" t="str">
            <v>NA</v>
          </cell>
        </row>
        <row r="43">
          <cell r="A43" t="str">
            <v>Tillhof Jonas</v>
          </cell>
          <cell r="B43">
            <v>37261</v>
          </cell>
          <cell r="C43" t="str">
            <v>NEUS</v>
          </cell>
          <cell r="D43">
            <v>2002</v>
          </cell>
          <cell r="E43" t="str">
            <v>m</v>
          </cell>
          <cell r="F43" t="str">
            <v>S1</v>
          </cell>
          <cell r="G43" t="str">
            <v>NA</v>
          </cell>
          <cell r="H43" t="str">
            <v>NA</v>
          </cell>
          <cell r="I43" t="str">
            <v>NA</v>
          </cell>
        </row>
        <row r="44">
          <cell r="A44" t="str">
            <v>Bauer Lena</v>
          </cell>
          <cell r="B44">
            <v>37786</v>
          </cell>
          <cell r="C44" t="str">
            <v>OBERP</v>
          </cell>
          <cell r="D44">
            <v>2003</v>
          </cell>
          <cell r="E44" t="str">
            <v>w</v>
          </cell>
          <cell r="F44" t="str">
            <v>U2</v>
          </cell>
          <cell r="G44" t="str">
            <v>NA</v>
          </cell>
          <cell r="H44" t="str">
            <v>NA</v>
          </cell>
          <cell r="I44" t="str">
            <v>NA</v>
          </cell>
        </row>
        <row r="45">
          <cell r="A45" t="str">
            <v>Böhme Benjamin</v>
          </cell>
          <cell r="B45">
            <v>35165</v>
          </cell>
          <cell r="C45" t="str">
            <v>OBERP</v>
          </cell>
          <cell r="D45">
            <v>1996</v>
          </cell>
          <cell r="E45" t="str">
            <v>m</v>
          </cell>
          <cell r="F45" t="str">
            <v>Jun2</v>
          </cell>
          <cell r="G45" t="str">
            <v>NA</v>
          </cell>
          <cell r="H45" t="str">
            <v>NA</v>
          </cell>
          <cell r="I45" t="str">
            <v>NA</v>
          </cell>
        </row>
        <row r="46">
          <cell r="A46" t="str">
            <v>Fasching Elias</v>
          </cell>
          <cell r="B46">
            <v>39085</v>
          </cell>
          <cell r="C46" t="str">
            <v>OBERP</v>
          </cell>
          <cell r="D46">
            <v>2007</v>
          </cell>
          <cell r="E46" t="str">
            <v>m</v>
          </cell>
          <cell r="F46" t="str">
            <v>Mini</v>
          </cell>
          <cell r="G46">
            <v>1</v>
          </cell>
          <cell r="H46">
            <v>6</v>
          </cell>
          <cell r="I46">
            <v>6</v>
          </cell>
        </row>
        <row r="47">
          <cell r="A47" t="str">
            <v>Gamperl Markus</v>
          </cell>
          <cell r="B47">
            <v>36082</v>
          </cell>
          <cell r="C47" t="str">
            <v>OBERP</v>
          </cell>
          <cell r="D47">
            <v>1998</v>
          </cell>
          <cell r="E47" t="str">
            <v>m</v>
          </cell>
          <cell r="F47" t="str">
            <v>J3</v>
          </cell>
          <cell r="G47" t="str">
            <v>NA</v>
          </cell>
          <cell r="H47" t="str">
            <v>NA</v>
          </cell>
          <cell r="I47" t="str">
            <v>NA</v>
          </cell>
        </row>
        <row r="48">
          <cell r="A48" t="str">
            <v>Greifeneder Michael</v>
          </cell>
          <cell r="B48">
            <v>37913</v>
          </cell>
          <cell r="C48" t="str">
            <v>OBERP</v>
          </cell>
          <cell r="D48">
            <v>2003</v>
          </cell>
          <cell r="E48" t="str">
            <v>m</v>
          </cell>
          <cell r="F48" t="str">
            <v>U2</v>
          </cell>
          <cell r="G48" t="str">
            <v>NA</v>
          </cell>
          <cell r="H48" t="str">
            <v>NA</v>
          </cell>
          <cell r="I48" t="str">
            <v>NA</v>
          </cell>
        </row>
        <row r="49">
          <cell r="A49" t="str">
            <v>Gruber Marko</v>
          </cell>
          <cell r="B49">
            <v>37503</v>
          </cell>
          <cell r="C49" t="str">
            <v>OBERP</v>
          </cell>
          <cell r="D49">
            <v>2002</v>
          </cell>
          <cell r="E49" t="str">
            <v>m</v>
          </cell>
          <cell r="F49" t="str">
            <v>S1</v>
          </cell>
          <cell r="G49">
            <v>2</v>
          </cell>
          <cell r="H49">
            <v>3</v>
          </cell>
          <cell r="I49">
            <v>11</v>
          </cell>
        </row>
        <row r="50">
          <cell r="A50" t="str">
            <v>Haas Nico</v>
          </cell>
          <cell r="B50">
            <v>36588</v>
          </cell>
          <cell r="C50" t="str">
            <v>OBERP</v>
          </cell>
          <cell r="D50">
            <v>2000</v>
          </cell>
          <cell r="E50" t="str">
            <v>m</v>
          </cell>
          <cell r="F50" t="str">
            <v>J1</v>
          </cell>
          <cell r="G50" t="str">
            <v>NA</v>
          </cell>
          <cell r="H50" t="str">
            <v>NA</v>
          </cell>
          <cell r="I50" t="str">
            <v>NA</v>
          </cell>
        </row>
        <row r="51">
          <cell r="A51" t="str">
            <v>Hofer Andreas</v>
          </cell>
          <cell r="B51">
            <v>38452</v>
          </cell>
          <cell r="C51" t="str">
            <v>OBERP</v>
          </cell>
          <cell r="D51">
            <v>2005</v>
          </cell>
          <cell r="E51" t="str">
            <v>m</v>
          </cell>
          <cell r="F51" t="str">
            <v>Mini</v>
          </cell>
          <cell r="G51" t="str">
            <v>NA</v>
          </cell>
          <cell r="H51" t="str">
            <v>NA</v>
          </cell>
          <cell r="I51" t="str">
            <v>NA</v>
          </cell>
        </row>
        <row r="52">
          <cell r="A52" t="str">
            <v>Hofer Madlen</v>
          </cell>
          <cell r="B52">
            <v>35648</v>
          </cell>
          <cell r="C52" t="str">
            <v>OBERP</v>
          </cell>
          <cell r="D52">
            <v>1997</v>
          </cell>
          <cell r="E52" t="str">
            <v>w</v>
          </cell>
          <cell r="F52" t="str">
            <v>Jun1</v>
          </cell>
          <cell r="G52" t="str">
            <v>NA</v>
          </cell>
          <cell r="H52" t="str">
            <v>NA</v>
          </cell>
          <cell r="I52" t="str">
            <v>NA</v>
          </cell>
        </row>
        <row r="53">
          <cell r="A53" t="str">
            <v>Holzer Jonathan</v>
          </cell>
          <cell r="B53">
            <v>38817</v>
          </cell>
          <cell r="C53" t="str">
            <v>OBERP</v>
          </cell>
          <cell r="D53">
            <v>2006</v>
          </cell>
          <cell r="E53" t="str">
            <v>m</v>
          </cell>
          <cell r="F53" t="str">
            <v>Mini</v>
          </cell>
          <cell r="G53">
            <v>2</v>
          </cell>
          <cell r="H53">
            <v>6</v>
          </cell>
          <cell r="I53">
            <v>14</v>
          </cell>
        </row>
        <row r="54">
          <cell r="A54" t="str">
            <v>Huisbauer Matthäus</v>
          </cell>
          <cell r="B54">
            <v>35683</v>
          </cell>
          <cell r="C54" t="str">
            <v>OBERP</v>
          </cell>
          <cell r="D54">
            <v>1997</v>
          </cell>
          <cell r="E54" t="str">
            <v>m</v>
          </cell>
          <cell r="F54" t="str">
            <v>Jun1</v>
          </cell>
          <cell r="G54" t="str">
            <v>NA</v>
          </cell>
          <cell r="H54" t="str">
            <v>NA</v>
          </cell>
          <cell r="I54" t="str">
            <v>NA</v>
          </cell>
        </row>
        <row r="55">
          <cell r="A55" t="str">
            <v>Koo Alexander</v>
          </cell>
          <cell r="B55">
            <v>36615</v>
          </cell>
          <cell r="C55" t="str">
            <v>OBERP</v>
          </cell>
          <cell r="D55">
            <v>2000</v>
          </cell>
          <cell r="E55" t="str">
            <v>m</v>
          </cell>
          <cell r="F55" t="str">
            <v>J1</v>
          </cell>
          <cell r="G55">
            <v>1</v>
          </cell>
          <cell r="H55">
            <v>5</v>
          </cell>
          <cell r="I55">
            <v>5</v>
          </cell>
        </row>
        <row r="56">
          <cell r="A56" t="str">
            <v>Palatin Lena</v>
          </cell>
          <cell r="B56">
            <v>36660</v>
          </cell>
          <cell r="C56" t="str">
            <v>OBERP</v>
          </cell>
          <cell r="D56">
            <v>2000</v>
          </cell>
          <cell r="E56" t="str">
            <v>w</v>
          </cell>
          <cell r="F56" t="str">
            <v>J1</v>
          </cell>
          <cell r="G56" t="str">
            <v>NA</v>
          </cell>
          <cell r="H56" t="str">
            <v>NA</v>
          </cell>
          <cell r="I56" t="str">
            <v>NA</v>
          </cell>
        </row>
        <row r="57">
          <cell r="A57" t="str">
            <v>Patzelt Philipp</v>
          </cell>
          <cell r="B57">
            <v>35716</v>
          </cell>
          <cell r="C57" t="str">
            <v>OBERP</v>
          </cell>
          <cell r="D57">
            <v>1997</v>
          </cell>
          <cell r="E57" t="str">
            <v>m</v>
          </cell>
          <cell r="F57" t="str">
            <v>Jun1</v>
          </cell>
          <cell r="G57" t="str">
            <v>NA</v>
          </cell>
          <cell r="H57" t="str">
            <v>NA</v>
          </cell>
          <cell r="I57" t="str">
            <v>NA</v>
          </cell>
        </row>
        <row r="58">
          <cell r="A58" t="str">
            <v>Pfneiszl Christoph</v>
          </cell>
          <cell r="B58">
            <v>37536</v>
          </cell>
          <cell r="C58" t="str">
            <v>OBERP</v>
          </cell>
          <cell r="D58">
            <v>2002</v>
          </cell>
          <cell r="E58" t="str">
            <v>m</v>
          </cell>
          <cell r="F58" t="str">
            <v>S1</v>
          </cell>
          <cell r="G58" t="str">
            <v>NA</v>
          </cell>
          <cell r="H58" t="str">
            <v>NA</v>
          </cell>
          <cell r="I58" t="str">
            <v>NA</v>
          </cell>
        </row>
        <row r="59">
          <cell r="A59" t="str">
            <v>Stammer Kimi</v>
          </cell>
          <cell r="B59">
            <v>38293</v>
          </cell>
          <cell r="C59" t="str">
            <v>OBERP</v>
          </cell>
          <cell r="D59">
            <v>2004</v>
          </cell>
          <cell r="E59" t="str">
            <v>m</v>
          </cell>
          <cell r="F59" t="str">
            <v>U1</v>
          </cell>
          <cell r="G59" t="str">
            <v>NA</v>
          </cell>
          <cell r="H59" t="str">
            <v>NA</v>
          </cell>
          <cell r="I59" t="str">
            <v>NA</v>
          </cell>
        </row>
        <row r="60">
          <cell r="A60" t="str">
            <v>Strodl Kerstin</v>
          </cell>
          <cell r="B60">
            <v>37784</v>
          </cell>
          <cell r="C60" t="str">
            <v>OBERP</v>
          </cell>
          <cell r="D60">
            <v>2003</v>
          </cell>
          <cell r="E60" t="str">
            <v>w</v>
          </cell>
          <cell r="F60" t="str">
            <v>U2</v>
          </cell>
          <cell r="G60" t="str">
            <v>NA</v>
          </cell>
          <cell r="H60" t="str">
            <v>NA</v>
          </cell>
          <cell r="I60" t="str">
            <v>NA</v>
          </cell>
        </row>
        <row r="61">
          <cell r="A61" t="str">
            <v>Tajmel Nino</v>
          </cell>
          <cell r="B61">
            <v>38660</v>
          </cell>
          <cell r="C61" t="str">
            <v>OBERP</v>
          </cell>
          <cell r="D61">
            <v>2005</v>
          </cell>
          <cell r="E61" t="str">
            <v>m</v>
          </cell>
          <cell r="F61" t="str">
            <v>Mini</v>
          </cell>
          <cell r="G61">
            <v>1</v>
          </cell>
          <cell r="H61">
            <v>8</v>
          </cell>
          <cell r="I61">
            <v>8</v>
          </cell>
        </row>
        <row r="62">
          <cell r="A62" t="str">
            <v>Taschner Marvin</v>
          </cell>
          <cell r="B62">
            <v>36692</v>
          </cell>
          <cell r="C62" t="str">
            <v>OBERP</v>
          </cell>
          <cell r="D62">
            <v>2000</v>
          </cell>
          <cell r="E62" t="str">
            <v>m</v>
          </cell>
          <cell r="F62" t="str">
            <v>J1</v>
          </cell>
          <cell r="G62" t="str">
            <v>NA</v>
          </cell>
          <cell r="H62" t="str">
            <v>NA</v>
          </cell>
          <cell r="I62" t="str">
            <v>NA</v>
          </cell>
        </row>
        <row r="63">
          <cell r="A63" t="str">
            <v>Wallner Raphael</v>
          </cell>
          <cell r="B63">
            <v>35209</v>
          </cell>
          <cell r="C63" t="str">
            <v>OBERP</v>
          </cell>
          <cell r="D63">
            <v>1996</v>
          </cell>
          <cell r="E63" t="str">
            <v>m</v>
          </cell>
          <cell r="F63" t="str">
            <v>Jun2</v>
          </cell>
          <cell r="G63" t="str">
            <v>NA</v>
          </cell>
          <cell r="H63" t="str">
            <v>NA</v>
          </cell>
          <cell r="I63" t="str">
            <v>NA</v>
          </cell>
        </row>
        <row r="64">
          <cell r="A64" t="str">
            <v>Zöchbauer Rene</v>
          </cell>
          <cell r="B64">
            <v>35522</v>
          </cell>
          <cell r="C64" t="str">
            <v>OBERP</v>
          </cell>
          <cell r="D64">
            <v>1997</v>
          </cell>
          <cell r="E64" t="str">
            <v>m</v>
          </cell>
          <cell r="F64" t="str">
            <v>Jun1</v>
          </cell>
          <cell r="G64" t="str">
            <v>NA</v>
          </cell>
          <cell r="H64" t="str">
            <v>NA</v>
          </cell>
          <cell r="I64" t="str">
            <v>NA</v>
          </cell>
        </row>
        <row r="65">
          <cell r="A65" t="str">
            <v>Baliko Daniel</v>
          </cell>
          <cell r="B65">
            <v>37033</v>
          </cell>
          <cell r="C65" t="str">
            <v>OBERW</v>
          </cell>
          <cell r="D65">
            <v>2001</v>
          </cell>
          <cell r="E65" t="str">
            <v>m</v>
          </cell>
          <cell r="F65" t="str">
            <v>S2</v>
          </cell>
          <cell r="G65" t="str">
            <v>NA</v>
          </cell>
          <cell r="H65" t="str">
            <v>NA</v>
          </cell>
          <cell r="I65" t="str">
            <v>NA</v>
          </cell>
        </row>
        <row r="66">
          <cell r="A66" t="str">
            <v>Brindlinger Florian</v>
          </cell>
          <cell r="B66">
            <v>37455</v>
          </cell>
          <cell r="C66" t="str">
            <v>OBERW</v>
          </cell>
          <cell r="D66">
            <v>2002</v>
          </cell>
          <cell r="E66" t="str">
            <v>m</v>
          </cell>
          <cell r="F66" t="str">
            <v>S1</v>
          </cell>
          <cell r="G66" t="str">
            <v>NA</v>
          </cell>
          <cell r="H66" t="str">
            <v>NA</v>
          </cell>
          <cell r="I66" t="str">
            <v>NA</v>
          </cell>
        </row>
        <row r="67">
          <cell r="A67" t="str">
            <v>Gonzalez Mikel</v>
          </cell>
          <cell r="B67">
            <v>37834</v>
          </cell>
          <cell r="C67" t="str">
            <v>OBERW</v>
          </cell>
          <cell r="D67">
            <v>2003</v>
          </cell>
          <cell r="E67" t="str">
            <v>m</v>
          </cell>
          <cell r="F67" t="str">
            <v>U2</v>
          </cell>
          <cell r="G67" t="str">
            <v>NA</v>
          </cell>
          <cell r="H67" t="str">
            <v>NA</v>
          </cell>
          <cell r="I67" t="str">
            <v>NA</v>
          </cell>
        </row>
        <row r="68">
          <cell r="A68" t="str">
            <v>Huss Hanna</v>
          </cell>
          <cell r="B68">
            <v>39041</v>
          </cell>
          <cell r="C68" t="str">
            <v>OBERW</v>
          </cell>
          <cell r="D68">
            <v>2006</v>
          </cell>
          <cell r="E68" t="str">
            <v>w</v>
          </cell>
          <cell r="F68" t="str">
            <v>Mini</v>
          </cell>
          <cell r="G68">
            <v>2</v>
          </cell>
          <cell r="H68">
            <v>4</v>
          </cell>
          <cell r="I68">
            <v>12</v>
          </cell>
        </row>
        <row r="69">
          <cell r="A69" t="str">
            <v>Kaipel Nico</v>
          </cell>
          <cell r="B69">
            <v>37762</v>
          </cell>
          <cell r="C69" t="str">
            <v>OBERW</v>
          </cell>
          <cell r="D69">
            <v>2003</v>
          </cell>
          <cell r="E69" t="str">
            <v>m</v>
          </cell>
          <cell r="F69" t="str">
            <v>U2</v>
          </cell>
          <cell r="G69">
            <v>2</v>
          </cell>
          <cell r="H69">
            <v>5</v>
          </cell>
          <cell r="I69">
            <v>13</v>
          </cell>
        </row>
        <row r="70">
          <cell r="A70" t="str">
            <v>Pathy Erwin</v>
          </cell>
          <cell r="B70">
            <v>35759</v>
          </cell>
          <cell r="C70" t="str">
            <v>OBERW</v>
          </cell>
          <cell r="D70">
            <v>1997</v>
          </cell>
          <cell r="E70" t="str">
            <v>m</v>
          </cell>
          <cell r="F70" t="str">
            <v>Jun1</v>
          </cell>
          <cell r="G70" t="str">
            <v>NA</v>
          </cell>
          <cell r="H70" t="str">
            <v>NA</v>
          </cell>
          <cell r="I70" t="str">
            <v>NA</v>
          </cell>
        </row>
        <row r="71">
          <cell r="A71" t="str">
            <v>Seper Michael</v>
          </cell>
          <cell r="B71">
            <v>37204</v>
          </cell>
          <cell r="C71" t="str">
            <v>OBERW</v>
          </cell>
          <cell r="D71">
            <v>2001</v>
          </cell>
          <cell r="E71" t="str">
            <v>m</v>
          </cell>
          <cell r="F71" t="str">
            <v>S2</v>
          </cell>
          <cell r="G71">
            <v>1</v>
          </cell>
          <cell r="H71">
            <v>1</v>
          </cell>
          <cell r="I71">
            <v>1</v>
          </cell>
        </row>
        <row r="72">
          <cell r="A72" t="str">
            <v>Weninger Tobias</v>
          </cell>
          <cell r="B72">
            <v>37616</v>
          </cell>
          <cell r="C72" t="str">
            <v>OBERW</v>
          </cell>
          <cell r="D72">
            <v>2002</v>
          </cell>
          <cell r="E72" t="str">
            <v>m</v>
          </cell>
          <cell r="F72" t="str">
            <v>S1</v>
          </cell>
          <cell r="G72">
            <v>2</v>
          </cell>
          <cell r="H72">
            <v>1</v>
          </cell>
          <cell r="I72">
            <v>9</v>
          </cell>
        </row>
        <row r="73">
          <cell r="A73" t="str">
            <v>Fleck Vanessa</v>
          </cell>
          <cell r="B73">
            <v>38834</v>
          </cell>
          <cell r="C73" t="str">
            <v>OSCH</v>
          </cell>
          <cell r="D73">
            <v>2006</v>
          </cell>
          <cell r="E73" t="str">
            <v>w</v>
          </cell>
          <cell r="F73" t="str">
            <v>Mini</v>
          </cell>
          <cell r="G73">
            <v>2</v>
          </cell>
          <cell r="H73">
            <v>9</v>
          </cell>
          <cell r="I73">
            <v>17</v>
          </cell>
        </row>
        <row r="74">
          <cell r="A74" t="str">
            <v>Frey Moritz</v>
          </cell>
          <cell r="B74">
            <v>35498</v>
          </cell>
          <cell r="C74" t="str">
            <v>OSCH</v>
          </cell>
          <cell r="D74">
            <v>1997</v>
          </cell>
          <cell r="E74" t="str">
            <v>m</v>
          </cell>
          <cell r="F74" t="str">
            <v>Jun1</v>
          </cell>
          <cell r="G74" t="str">
            <v>NA</v>
          </cell>
          <cell r="H74" t="str">
            <v>NA</v>
          </cell>
          <cell r="I74" t="str">
            <v>NA</v>
          </cell>
        </row>
        <row r="75">
          <cell r="A75" t="str">
            <v>Graf Anna</v>
          </cell>
          <cell r="B75">
            <v>38530</v>
          </cell>
          <cell r="C75" t="str">
            <v>OSCH</v>
          </cell>
          <cell r="D75">
            <v>2005</v>
          </cell>
          <cell r="E75" t="str">
            <v>w</v>
          </cell>
          <cell r="F75" t="str">
            <v>Mini</v>
          </cell>
          <cell r="G75" t="str">
            <v>NA</v>
          </cell>
          <cell r="H75" t="str">
            <v>NA</v>
          </cell>
          <cell r="I75" t="str">
            <v>NA</v>
          </cell>
        </row>
        <row r="76">
          <cell r="A76" t="str">
            <v>Mujic Almedina</v>
          </cell>
          <cell r="B76">
            <v>38977</v>
          </cell>
          <cell r="C76" t="str">
            <v>OSCH</v>
          </cell>
          <cell r="D76">
            <v>2006</v>
          </cell>
          <cell r="E76" t="str">
            <v>w</v>
          </cell>
          <cell r="F76" t="str">
            <v>Mini</v>
          </cell>
          <cell r="G76">
            <v>2</v>
          </cell>
          <cell r="H76">
            <v>8</v>
          </cell>
          <cell r="I76">
            <v>16</v>
          </cell>
        </row>
        <row r="77">
          <cell r="A77" t="str">
            <v>Murlasits Rosalie</v>
          </cell>
          <cell r="B77">
            <v>38871</v>
          </cell>
          <cell r="C77" t="str">
            <v>OSCH</v>
          </cell>
          <cell r="D77">
            <v>2006</v>
          </cell>
          <cell r="E77" t="str">
            <v>w</v>
          </cell>
          <cell r="F77" t="str">
            <v>Mini</v>
          </cell>
          <cell r="G77">
            <v>2</v>
          </cell>
          <cell r="H77">
            <v>7</v>
          </cell>
          <cell r="I77">
            <v>15</v>
          </cell>
        </row>
        <row r="78">
          <cell r="A78" t="str">
            <v>Neubauer Hanna</v>
          </cell>
          <cell r="B78">
            <v>38977</v>
          </cell>
          <cell r="C78" t="str">
            <v>OSCH</v>
          </cell>
          <cell r="D78">
            <v>2006</v>
          </cell>
          <cell r="E78" t="str">
            <v>w</v>
          </cell>
          <cell r="F78" t="str">
            <v>Mini</v>
          </cell>
          <cell r="G78" t="str">
            <v>NA</v>
          </cell>
          <cell r="H78" t="str">
            <v>NA</v>
          </cell>
          <cell r="I78" t="str">
            <v>NA</v>
          </cell>
        </row>
        <row r="79">
          <cell r="A79" t="str">
            <v>Sylvestre Christoph</v>
          </cell>
          <cell r="B79">
            <v>35922</v>
          </cell>
          <cell r="C79" t="str">
            <v>OSCH</v>
          </cell>
          <cell r="D79">
            <v>1998</v>
          </cell>
          <cell r="E79" t="str">
            <v>m</v>
          </cell>
          <cell r="F79" t="str">
            <v>J3</v>
          </cell>
          <cell r="G79" t="str">
            <v>NA</v>
          </cell>
          <cell r="H79" t="str">
            <v>NA</v>
          </cell>
          <cell r="I79" t="str">
            <v>NA</v>
          </cell>
        </row>
        <row r="80">
          <cell r="A80" t="str">
            <v>Karbun Daniel</v>
          </cell>
          <cell r="B80">
            <v>36569</v>
          </cell>
          <cell r="C80" t="str">
            <v>PINK</v>
          </cell>
          <cell r="D80">
            <v>2000</v>
          </cell>
          <cell r="E80" t="str">
            <v>m</v>
          </cell>
          <cell r="F80" t="str">
            <v>J1</v>
          </cell>
          <cell r="G80" t="str">
            <v>NA</v>
          </cell>
          <cell r="H80" t="str">
            <v>NA</v>
          </cell>
          <cell r="I80" t="str">
            <v>NA</v>
          </cell>
        </row>
        <row r="81">
          <cell r="A81" t="str">
            <v>Posch Benjamin</v>
          </cell>
          <cell r="B81">
            <v>36306</v>
          </cell>
          <cell r="C81" t="str">
            <v>PINK</v>
          </cell>
          <cell r="D81">
            <v>1999</v>
          </cell>
          <cell r="E81" t="str">
            <v>m</v>
          </cell>
          <cell r="F81" t="str">
            <v>J2</v>
          </cell>
          <cell r="G81" t="str">
            <v>NA</v>
          </cell>
          <cell r="H81" t="str">
            <v>NA</v>
          </cell>
          <cell r="I81" t="str">
            <v>NA</v>
          </cell>
        </row>
        <row r="82">
          <cell r="A82" t="str">
            <v>Salzger Andre</v>
          </cell>
          <cell r="B82">
            <v>35157</v>
          </cell>
          <cell r="C82" t="str">
            <v>PINK</v>
          </cell>
          <cell r="D82">
            <v>1996</v>
          </cell>
          <cell r="E82" t="str">
            <v>m</v>
          </cell>
          <cell r="F82" t="str">
            <v>Jun2</v>
          </cell>
          <cell r="G82" t="str">
            <v>NA</v>
          </cell>
          <cell r="H82" t="str">
            <v>NA</v>
          </cell>
          <cell r="I82" t="str">
            <v>NA</v>
          </cell>
        </row>
        <row r="83">
          <cell r="A83" t="str">
            <v>Bader Michael</v>
          </cell>
          <cell r="B83">
            <v>37604</v>
          </cell>
          <cell r="C83" t="str">
            <v>STEINB</v>
          </cell>
          <cell r="D83">
            <v>2002</v>
          </cell>
          <cell r="E83" t="str">
            <v>m</v>
          </cell>
          <cell r="F83" t="str">
            <v>S1</v>
          </cell>
          <cell r="G83" t="str">
            <v>NA</v>
          </cell>
          <cell r="H83" t="str">
            <v>NA</v>
          </cell>
          <cell r="I83" t="str">
            <v>NA</v>
          </cell>
        </row>
        <row r="84">
          <cell r="A84" t="str">
            <v>Brandl Nico</v>
          </cell>
          <cell r="B84">
            <v>37587</v>
          </cell>
          <cell r="C84" t="str">
            <v>STEINB</v>
          </cell>
          <cell r="D84">
            <v>2002</v>
          </cell>
          <cell r="E84" t="str">
            <v>m</v>
          </cell>
          <cell r="F84" t="str">
            <v>S1</v>
          </cell>
          <cell r="G84" t="str">
            <v>NA</v>
          </cell>
          <cell r="H84" t="str">
            <v>NA</v>
          </cell>
          <cell r="I84" t="str">
            <v>NA</v>
          </cell>
        </row>
        <row r="85">
          <cell r="A85" t="str">
            <v>Frech Larissa</v>
          </cell>
          <cell r="B85">
            <v>36858</v>
          </cell>
          <cell r="C85" t="str">
            <v>STEINB</v>
          </cell>
          <cell r="D85">
            <v>2000</v>
          </cell>
          <cell r="E85" t="str">
            <v>w</v>
          </cell>
          <cell r="F85" t="str">
            <v>J1</v>
          </cell>
          <cell r="G85" t="str">
            <v>NA</v>
          </cell>
          <cell r="H85" t="str">
            <v>NA</v>
          </cell>
          <cell r="I85" t="str">
            <v>NA</v>
          </cell>
        </row>
        <row r="86">
          <cell r="A86" t="str">
            <v>Frech Nadine</v>
          </cell>
          <cell r="B86">
            <v>36172</v>
          </cell>
          <cell r="C86" t="str">
            <v>STEINB</v>
          </cell>
          <cell r="D86">
            <v>1999</v>
          </cell>
          <cell r="E86" t="str">
            <v>w</v>
          </cell>
          <cell r="F86" t="str">
            <v>J2</v>
          </cell>
          <cell r="G86" t="str">
            <v>NA</v>
          </cell>
          <cell r="H86" t="str">
            <v>NA</v>
          </cell>
          <cell r="I86" t="str">
            <v>NA</v>
          </cell>
        </row>
        <row r="87">
          <cell r="A87" t="str">
            <v>Grabmaier Felix</v>
          </cell>
          <cell r="B87">
            <v>36631</v>
          </cell>
          <cell r="C87" t="str">
            <v>STEINB</v>
          </cell>
          <cell r="D87">
            <v>2000</v>
          </cell>
          <cell r="E87" t="str">
            <v>m</v>
          </cell>
          <cell r="F87" t="str">
            <v>J1</v>
          </cell>
          <cell r="G87" t="str">
            <v>NA</v>
          </cell>
          <cell r="H87" t="str">
            <v>NA</v>
          </cell>
          <cell r="I87" t="str">
            <v>NA</v>
          </cell>
        </row>
        <row r="88">
          <cell r="A88" t="str">
            <v>Hauser Alexandra</v>
          </cell>
          <cell r="B88">
            <v>36895</v>
          </cell>
          <cell r="C88" t="str">
            <v>STEINB</v>
          </cell>
          <cell r="D88">
            <v>2001</v>
          </cell>
          <cell r="E88" t="str">
            <v>w</v>
          </cell>
          <cell r="F88" t="str">
            <v>S2</v>
          </cell>
          <cell r="G88" t="str">
            <v>NA</v>
          </cell>
          <cell r="H88" t="str">
            <v>NA</v>
          </cell>
          <cell r="I88" t="str">
            <v>NA</v>
          </cell>
        </row>
        <row r="89">
          <cell r="A89" t="str">
            <v>Heissler Tobias</v>
          </cell>
          <cell r="B89">
            <v>37052</v>
          </cell>
          <cell r="C89" t="str">
            <v>STEINB</v>
          </cell>
          <cell r="D89">
            <v>2001</v>
          </cell>
          <cell r="E89" t="str">
            <v>m</v>
          </cell>
          <cell r="F89" t="str">
            <v>S2</v>
          </cell>
          <cell r="G89" t="str">
            <v>NA</v>
          </cell>
          <cell r="H89" t="str">
            <v>NA</v>
          </cell>
          <cell r="I89" t="str">
            <v>NA</v>
          </cell>
        </row>
        <row r="90">
          <cell r="A90" t="str">
            <v>Höfer Noah</v>
          </cell>
          <cell r="B90">
            <v>37810</v>
          </cell>
          <cell r="C90" t="str">
            <v>STEINB</v>
          </cell>
          <cell r="D90">
            <v>2003</v>
          </cell>
          <cell r="E90" t="str">
            <v>m</v>
          </cell>
          <cell r="F90" t="str">
            <v>U2</v>
          </cell>
          <cell r="G90" t="str">
            <v>NA</v>
          </cell>
          <cell r="H90" t="str">
            <v>NA</v>
          </cell>
          <cell r="I90" t="str">
            <v>NA</v>
          </cell>
        </row>
        <row r="91">
          <cell r="A91" t="str">
            <v>Jucan Celine</v>
          </cell>
          <cell r="B91">
            <v>36249</v>
          </cell>
          <cell r="C91" t="str">
            <v>STEINB</v>
          </cell>
          <cell r="D91">
            <v>1999</v>
          </cell>
          <cell r="E91" t="str">
            <v>w</v>
          </cell>
          <cell r="F91" t="str">
            <v>J2</v>
          </cell>
          <cell r="G91" t="str">
            <v>NA</v>
          </cell>
          <cell r="H91" t="str">
            <v>NA</v>
          </cell>
          <cell r="I91" t="str">
            <v>NA</v>
          </cell>
        </row>
        <row r="92">
          <cell r="A92" t="str">
            <v>Kern Manuel</v>
          </cell>
          <cell r="B92">
            <v>37498</v>
          </cell>
          <cell r="C92" t="str">
            <v>STEINB</v>
          </cell>
          <cell r="D92">
            <v>2002</v>
          </cell>
          <cell r="E92" t="str">
            <v>m</v>
          </cell>
          <cell r="F92" t="str">
            <v>S1</v>
          </cell>
          <cell r="G92" t="str">
            <v>NA</v>
          </cell>
          <cell r="H92" t="str">
            <v>NA</v>
          </cell>
          <cell r="I92" t="str">
            <v>NA</v>
          </cell>
        </row>
        <row r="93">
          <cell r="A93" t="str">
            <v>Kohlmann Sara</v>
          </cell>
          <cell r="B93">
            <v>36965</v>
          </cell>
          <cell r="C93" t="str">
            <v>STEINB</v>
          </cell>
          <cell r="D93">
            <v>2001</v>
          </cell>
          <cell r="E93" t="str">
            <v>w</v>
          </cell>
          <cell r="F93" t="str">
            <v>S2</v>
          </cell>
          <cell r="G93" t="str">
            <v>NA</v>
          </cell>
          <cell r="H93" t="str">
            <v>NA</v>
          </cell>
          <cell r="I93" t="str">
            <v>NA</v>
          </cell>
        </row>
        <row r="94">
          <cell r="A94" t="str">
            <v>Köllerer Kurt</v>
          </cell>
          <cell r="B94">
            <v>36450</v>
          </cell>
          <cell r="C94" t="str">
            <v>STEINB</v>
          </cell>
          <cell r="D94">
            <v>1999</v>
          </cell>
          <cell r="E94" t="str">
            <v>m</v>
          </cell>
          <cell r="F94" t="str">
            <v>J2</v>
          </cell>
          <cell r="G94" t="str">
            <v>NA</v>
          </cell>
          <cell r="H94" t="str">
            <v>NA</v>
          </cell>
          <cell r="I94" t="str">
            <v>NA</v>
          </cell>
        </row>
        <row r="95">
          <cell r="A95" t="str">
            <v>Köllerer Markus</v>
          </cell>
          <cell r="B95">
            <v>37006</v>
          </cell>
          <cell r="C95" t="str">
            <v>STEINB</v>
          </cell>
          <cell r="D95">
            <v>2001</v>
          </cell>
          <cell r="E95" t="str">
            <v>m</v>
          </cell>
          <cell r="F95" t="str">
            <v>S2</v>
          </cell>
          <cell r="G95" t="str">
            <v>NA</v>
          </cell>
          <cell r="H95" t="str">
            <v>NA</v>
          </cell>
          <cell r="I95" t="str">
            <v>NA</v>
          </cell>
        </row>
        <row r="96">
          <cell r="A96" t="str">
            <v>Mörk Simone</v>
          </cell>
          <cell r="B96">
            <v>36402</v>
          </cell>
          <cell r="C96" t="str">
            <v>STEINB</v>
          </cell>
          <cell r="D96">
            <v>1999</v>
          </cell>
          <cell r="E96" t="str">
            <v>w</v>
          </cell>
          <cell r="F96" t="str">
            <v>J2</v>
          </cell>
          <cell r="G96" t="str">
            <v>NA</v>
          </cell>
          <cell r="H96" t="str">
            <v>NA</v>
          </cell>
          <cell r="I96" t="str">
            <v>NA</v>
          </cell>
        </row>
        <row r="97">
          <cell r="A97" t="str">
            <v>Schedl Susanne</v>
          </cell>
          <cell r="B97">
            <v>36084</v>
          </cell>
          <cell r="C97" t="str">
            <v>STEINB</v>
          </cell>
          <cell r="D97">
            <v>1998</v>
          </cell>
          <cell r="E97" t="str">
            <v>w</v>
          </cell>
          <cell r="F97" t="str">
            <v>J3</v>
          </cell>
          <cell r="G97" t="str">
            <v>NA</v>
          </cell>
          <cell r="H97" t="str">
            <v>NA</v>
          </cell>
          <cell r="I97" t="str">
            <v>NA</v>
          </cell>
        </row>
        <row r="98">
          <cell r="A98" t="str">
            <v>Sirowatka Simon</v>
          </cell>
          <cell r="B98">
            <v>36988</v>
          </cell>
          <cell r="C98" t="str">
            <v>STEINB</v>
          </cell>
          <cell r="D98">
            <v>2001</v>
          </cell>
          <cell r="E98" t="str">
            <v>m</v>
          </cell>
          <cell r="F98" t="str">
            <v>S2</v>
          </cell>
          <cell r="G98" t="str">
            <v>NA</v>
          </cell>
          <cell r="H98" t="str">
            <v>NA</v>
          </cell>
          <cell r="I98" t="str">
            <v>NA</v>
          </cell>
        </row>
        <row r="99">
          <cell r="A99" t="str">
            <v>Tatschl Marcel</v>
          </cell>
          <cell r="B99">
            <v>37532</v>
          </cell>
          <cell r="C99" t="str">
            <v>STEINB</v>
          </cell>
          <cell r="D99">
            <v>2002</v>
          </cell>
          <cell r="E99" t="str">
            <v>m</v>
          </cell>
          <cell r="F99" t="str">
            <v>S1</v>
          </cell>
          <cell r="G99" t="str">
            <v>NA</v>
          </cell>
          <cell r="H99" t="str">
            <v>NA</v>
          </cell>
          <cell r="I99" t="str">
            <v>NA</v>
          </cell>
        </row>
        <row r="100">
          <cell r="A100" t="str">
            <v>Treiber Luca</v>
          </cell>
          <cell r="B100">
            <v>37486</v>
          </cell>
          <cell r="C100" t="str">
            <v>STEINB</v>
          </cell>
          <cell r="D100">
            <v>2002</v>
          </cell>
          <cell r="E100" t="str">
            <v>m</v>
          </cell>
          <cell r="F100" t="str">
            <v>S1</v>
          </cell>
          <cell r="G100" t="str">
            <v>NA</v>
          </cell>
          <cell r="H100" t="str">
            <v>NA</v>
          </cell>
          <cell r="I100" t="str">
            <v>NA</v>
          </cell>
        </row>
        <row r="101">
          <cell r="A101" t="str">
            <v>Voith Manuel</v>
          </cell>
          <cell r="B101">
            <v>36433</v>
          </cell>
          <cell r="C101" t="str">
            <v>STEINB</v>
          </cell>
          <cell r="D101">
            <v>1999</v>
          </cell>
          <cell r="E101" t="str">
            <v>m</v>
          </cell>
          <cell r="F101" t="str">
            <v>J2</v>
          </cell>
          <cell r="G101" t="str">
            <v>NA</v>
          </cell>
          <cell r="H101" t="str">
            <v>NA</v>
          </cell>
          <cell r="I101" t="str">
            <v>NA</v>
          </cell>
        </row>
        <row r="102">
          <cell r="A102" t="str">
            <v>Voith Marco</v>
          </cell>
          <cell r="B102">
            <v>37376</v>
          </cell>
          <cell r="C102" t="str">
            <v>STEINB</v>
          </cell>
          <cell r="D102">
            <v>2002</v>
          </cell>
          <cell r="E102" t="str">
            <v>m</v>
          </cell>
          <cell r="F102" t="str">
            <v>S1</v>
          </cell>
          <cell r="G102" t="str">
            <v>NA</v>
          </cell>
          <cell r="H102" t="str">
            <v>NA</v>
          </cell>
          <cell r="I102" t="str">
            <v>NA</v>
          </cell>
        </row>
        <row r="103">
          <cell r="A103" t="str">
            <v>Widnhofer Johannes</v>
          </cell>
          <cell r="B103">
            <v>37400</v>
          </cell>
          <cell r="C103" t="str">
            <v>STEINB</v>
          </cell>
          <cell r="D103">
            <v>2002</v>
          </cell>
          <cell r="E103" t="str">
            <v>m</v>
          </cell>
          <cell r="F103" t="str">
            <v>S1</v>
          </cell>
          <cell r="G103" t="str">
            <v>NA</v>
          </cell>
          <cell r="H103" t="str">
            <v>NA</v>
          </cell>
          <cell r="I103" t="str">
            <v>NA</v>
          </cell>
        </row>
        <row r="104">
          <cell r="A104" t="str">
            <v>Windisch Julia</v>
          </cell>
          <cell r="B104">
            <v>36834</v>
          </cell>
          <cell r="C104" t="str">
            <v>STEINB</v>
          </cell>
          <cell r="D104">
            <v>2000</v>
          </cell>
          <cell r="E104" t="str">
            <v>w</v>
          </cell>
          <cell r="F104" t="str">
            <v>J1</v>
          </cell>
          <cell r="G104" t="str">
            <v>NA</v>
          </cell>
          <cell r="H104" t="str">
            <v>NA</v>
          </cell>
          <cell r="I104" t="str">
            <v>NA</v>
          </cell>
        </row>
        <row r="105">
          <cell r="A105" t="str">
            <v>Schedl Cederic</v>
          </cell>
          <cell r="B105">
            <v>36144</v>
          </cell>
          <cell r="C105" t="str">
            <v>WIMP</v>
          </cell>
          <cell r="D105">
            <v>1998</v>
          </cell>
          <cell r="E105" t="str">
            <v>m</v>
          </cell>
          <cell r="F105" t="str">
            <v>J3</v>
          </cell>
          <cell r="G105" t="str">
            <v>NA</v>
          </cell>
          <cell r="H105" t="str">
            <v>NA</v>
          </cell>
          <cell r="I105" t="str">
            <v>NA</v>
          </cell>
        </row>
        <row r="106">
          <cell r="A106" t="str">
            <v>Bordo Aylin</v>
          </cell>
          <cell r="B106">
            <v>37374</v>
          </cell>
          <cell r="C106" t="str">
            <v>MATTB</v>
          </cell>
          <cell r="D106">
            <v>2002</v>
          </cell>
          <cell r="E106" t="str">
            <v>w</v>
          </cell>
          <cell r="F106" t="str">
            <v>S1</v>
          </cell>
          <cell r="G106" t="str">
            <v>NA</v>
          </cell>
          <cell r="H106" t="str">
            <v>NA</v>
          </cell>
          <cell r="I106" t="str">
            <v>NA</v>
          </cell>
        </row>
        <row r="107">
          <cell r="A107" t="str">
            <v>Bordo Jacqueline</v>
          </cell>
          <cell r="B107">
            <v>37374</v>
          </cell>
          <cell r="C107" t="str">
            <v>MATTB</v>
          </cell>
          <cell r="D107">
            <v>2002</v>
          </cell>
          <cell r="E107" t="str">
            <v>w</v>
          </cell>
          <cell r="F107" t="str">
            <v>S1</v>
          </cell>
          <cell r="G107" t="str">
            <v>NA</v>
          </cell>
          <cell r="H107" t="str">
            <v>NA</v>
          </cell>
          <cell r="I107" t="str">
            <v>NA</v>
          </cell>
        </row>
        <row r="108">
          <cell r="A108" t="str">
            <v>Ulrich Thomas</v>
          </cell>
          <cell r="B108">
            <v>37391</v>
          </cell>
          <cell r="C108" t="str">
            <v>MATTB</v>
          </cell>
          <cell r="D108">
            <v>2002</v>
          </cell>
          <cell r="E108" t="str">
            <v>m</v>
          </cell>
          <cell r="F108" t="str">
            <v>S1</v>
          </cell>
          <cell r="G108" t="str">
            <v>NA</v>
          </cell>
          <cell r="H108" t="str">
            <v>NA</v>
          </cell>
          <cell r="I108" t="str">
            <v>NA</v>
          </cell>
        </row>
        <row r="109">
          <cell r="A109" t="str">
            <v>Ulrich Michael</v>
          </cell>
          <cell r="B109">
            <v>38253</v>
          </cell>
          <cell r="C109" t="str">
            <v>MATTB</v>
          </cell>
          <cell r="D109">
            <v>2004</v>
          </cell>
          <cell r="E109" t="str">
            <v>m</v>
          </cell>
          <cell r="F109" t="str">
            <v>U1</v>
          </cell>
          <cell r="G109" t="str">
            <v>NA</v>
          </cell>
          <cell r="H109" t="str">
            <v>NA</v>
          </cell>
          <cell r="I109" t="str">
            <v>NA</v>
          </cell>
        </row>
        <row r="110">
          <cell r="A110" t="str">
            <v>Kőszegi Zalan</v>
          </cell>
          <cell r="B110">
            <v>39218</v>
          </cell>
          <cell r="C110" t="str">
            <v>NEUS</v>
          </cell>
          <cell r="D110">
            <v>2007</v>
          </cell>
          <cell r="E110" t="str">
            <v>m</v>
          </cell>
          <cell r="F110" t="str">
            <v>Mini</v>
          </cell>
          <cell r="G110" t="str">
            <v>NA</v>
          </cell>
          <cell r="H110" t="str">
            <v>NA</v>
          </cell>
          <cell r="I110" t="str">
            <v>NA</v>
          </cell>
        </row>
        <row r="111">
          <cell r="A111" t="str">
            <v>Virag Matthias</v>
          </cell>
          <cell r="B111">
            <v>42461</v>
          </cell>
          <cell r="C111" t="str">
            <v>NEUS</v>
          </cell>
          <cell r="D111">
            <v>2016</v>
          </cell>
          <cell r="E111" t="str">
            <v>m</v>
          </cell>
          <cell r="F111" t="str">
            <v>Mini</v>
          </cell>
          <cell r="G111" t="str">
            <v>NA</v>
          </cell>
          <cell r="H111" t="str">
            <v>NA</v>
          </cell>
          <cell r="I111" t="str">
            <v>NA</v>
          </cell>
        </row>
        <row r="112">
          <cell r="A112" t="str">
            <v>Hüttl Alice</v>
          </cell>
          <cell r="B112">
            <v>38448</v>
          </cell>
          <cell r="C112" t="str">
            <v>HALB</v>
          </cell>
          <cell r="D112">
            <v>2005</v>
          </cell>
          <cell r="E112" t="str">
            <v>w</v>
          </cell>
          <cell r="F112" t="str">
            <v>Mini</v>
          </cell>
          <cell r="G112" t="str">
            <v>NA</v>
          </cell>
          <cell r="H112" t="str">
            <v>NA</v>
          </cell>
          <cell r="I112" t="str">
            <v>NA</v>
          </cell>
        </row>
        <row r="113">
          <cell r="A113" t="str">
            <v>Wimmer Nadine</v>
          </cell>
          <cell r="B113">
            <v>38254</v>
          </cell>
          <cell r="C113" t="str">
            <v>HALB</v>
          </cell>
          <cell r="D113">
            <v>2004</v>
          </cell>
          <cell r="E113" t="str">
            <v>m</v>
          </cell>
          <cell r="F113" t="str">
            <v>U1</v>
          </cell>
          <cell r="G113" t="str">
            <v>NA</v>
          </cell>
          <cell r="H113" t="str">
            <v>NA</v>
          </cell>
          <cell r="I113" t="str">
            <v>NA</v>
          </cell>
        </row>
        <row r="114">
          <cell r="A114" t="str">
            <v>Groß Lara</v>
          </cell>
          <cell r="B114">
            <v>38448</v>
          </cell>
          <cell r="C114" t="str">
            <v>HALB</v>
          </cell>
          <cell r="D114">
            <v>2005</v>
          </cell>
          <cell r="E114" t="str">
            <v>w</v>
          </cell>
          <cell r="F114" t="str">
            <v>Mini</v>
          </cell>
          <cell r="G114" t="str">
            <v>NA</v>
          </cell>
          <cell r="H114" t="str">
            <v>NA</v>
          </cell>
          <cell r="I114" t="str">
            <v>NA</v>
          </cell>
        </row>
        <row r="115">
          <cell r="A115" t="str">
            <v>Weiß Fiona</v>
          </cell>
          <cell r="B115">
            <v>39246</v>
          </cell>
          <cell r="C115" t="str">
            <v>HALB</v>
          </cell>
          <cell r="D115">
            <v>2007</v>
          </cell>
          <cell r="E115" t="str">
            <v>w</v>
          </cell>
          <cell r="F115" t="str">
            <v>Mini</v>
          </cell>
          <cell r="G115" t="str">
            <v>NA</v>
          </cell>
          <cell r="H115" t="str">
            <v>NA</v>
          </cell>
          <cell r="I115" t="str">
            <v>NA</v>
          </cell>
        </row>
        <row r="116">
          <cell r="A116" t="str">
            <v>Szoldatics Elena</v>
          </cell>
          <cell r="B116">
            <v>38912</v>
          </cell>
          <cell r="C116" t="str">
            <v>HALB</v>
          </cell>
          <cell r="D116">
            <v>2006</v>
          </cell>
          <cell r="E116" t="str">
            <v>w</v>
          </cell>
          <cell r="F116" t="str">
            <v>Mini</v>
          </cell>
          <cell r="G116" t="str">
            <v>NA</v>
          </cell>
          <cell r="H116" t="str">
            <v>NA</v>
          </cell>
          <cell r="I116" t="str">
            <v>NA</v>
          </cell>
        </row>
        <row r="117">
          <cell r="A117" t="str">
            <v>Sattler Evelyn</v>
          </cell>
          <cell r="B117">
            <v>37491</v>
          </cell>
          <cell r="C117" t="str">
            <v>HALB</v>
          </cell>
          <cell r="D117">
            <v>2002</v>
          </cell>
          <cell r="E117" t="str">
            <v>w</v>
          </cell>
          <cell r="F117" t="str">
            <v>S1</v>
          </cell>
          <cell r="G117" t="str">
            <v>NA</v>
          </cell>
          <cell r="H117" t="str">
            <v>NA</v>
          </cell>
          <cell r="I117" t="str">
            <v>NA</v>
          </cell>
        </row>
        <row r="118">
          <cell r="A118" t="str">
            <v>Sattler Markus</v>
          </cell>
          <cell r="B118">
            <v>36083</v>
          </cell>
          <cell r="C118" t="str">
            <v>HALB</v>
          </cell>
          <cell r="D118">
            <v>1998</v>
          </cell>
          <cell r="E118" t="str">
            <v>m</v>
          </cell>
          <cell r="F118" t="str">
            <v>J3</v>
          </cell>
          <cell r="G118" t="str">
            <v>NA</v>
          </cell>
          <cell r="H118" t="str">
            <v>NA</v>
          </cell>
          <cell r="I118" t="str">
            <v>NA</v>
          </cell>
        </row>
        <row r="119">
          <cell r="A119" t="str">
            <v>Schmall Dominik</v>
          </cell>
          <cell r="B119">
            <v>37180</v>
          </cell>
          <cell r="C119" t="str">
            <v>OBERP</v>
          </cell>
          <cell r="D119">
            <v>2001</v>
          </cell>
          <cell r="E119" t="str">
            <v>m</v>
          </cell>
          <cell r="F119" t="str">
            <v>S2</v>
          </cell>
          <cell r="G119" t="str">
            <v>NA</v>
          </cell>
          <cell r="H119" t="str">
            <v>NA</v>
          </cell>
          <cell r="I119" t="str">
            <v>NA</v>
          </cell>
        </row>
        <row r="120">
          <cell r="A120" t="str">
            <v>Balogh Sebastian</v>
          </cell>
          <cell r="B120">
            <v>37538</v>
          </cell>
          <cell r="C120" t="str">
            <v>OBERP</v>
          </cell>
          <cell r="D120">
            <v>2002</v>
          </cell>
          <cell r="E120" t="str">
            <v>m</v>
          </cell>
          <cell r="F120" t="str">
            <v>S1</v>
          </cell>
          <cell r="G120" t="str">
            <v>NA</v>
          </cell>
          <cell r="H120" t="str">
            <v>NA</v>
          </cell>
          <cell r="I120" t="str">
            <v>NA</v>
          </cell>
        </row>
        <row r="121">
          <cell r="A121" t="str">
            <v>Sturchka Tobias</v>
          </cell>
          <cell r="B121">
            <v>38909</v>
          </cell>
          <cell r="C121" t="str">
            <v>NEUS</v>
          </cell>
          <cell r="D121">
            <v>2006</v>
          </cell>
          <cell r="E121" t="str">
            <v>m</v>
          </cell>
          <cell r="F121" t="str">
            <v>Mini</v>
          </cell>
          <cell r="G121" t="str">
            <v>NA</v>
          </cell>
          <cell r="H121" t="str">
            <v>NA</v>
          </cell>
          <cell r="I121" t="str">
            <v>NA</v>
          </cell>
        </row>
        <row r="122">
          <cell r="F122" t="str">
            <v/>
          </cell>
        </row>
        <row r="123">
          <cell r="F123" t="str">
            <v/>
          </cell>
        </row>
        <row r="124">
          <cell r="F124" t="str">
            <v/>
          </cell>
        </row>
        <row r="125">
          <cell r="F125" t="str">
            <v/>
          </cell>
        </row>
        <row r="126">
          <cell r="F126" t="str">
            <v/>
          </cell>
        </row>
        <row r="127">
          <cell r="F127" t="str">
            <v/>
          </cell>
        </row>
        <row r="128">
          <cell r="F128" t="str">
            <v/>
          </cell>
        </row>
        <row r="129">
          <cell r="F129" t="str">
            <v/>
          </cell>
        </row>
        <row r="130">
          <cell r="F130" t="str">
            <v/>
          </cell>
        </row>
        <row r="131">
          <cell r="F131" t="str">
            <v/>
          </cell>
        </row>
        <row r="132">
          <cell r="F132" t="str">
            <v/>
          </cell>
        </row>
        <row r="133">
          <cell r="F133" t="str">
            <v/>
          </cell>
        </row>
        <row r="134">
          <cell r="F134" t="str">
            <v/>
          </cell>
        </row>
        <row r="135">
          <cell r="F135" t="str">
            <v/>
          </cell>
        </row>
        <row r="136">
          <cell r="F136" t="str">
            <v/>
          </cell>
        </row>
        <row r="137">
          <cell r="F137" t="str">
            <v/>
          </cell>
        </row>
        <row r="138">
          <cell r="F138" t="str">
            <v/>
          </cell>
        </row>
        <row r="139">
          <cell r="F139" t="str">
            <v/>
          </cell>
        </row>
        <row r="140">
          <cell r="F140" t="str">
            <v/>
          </cell>
        </row>
        <row r="141">
          <cell r="F141" t="str">
            <v/>
          </cell>
        </row>
        <row r="142">
          <cell r="F142" t="str">
            <v/>
          </cell>
        </row>
        <row r="143">
          <cell r="F143" t="str">
            <v/>
          </cell>
        </row>
        <row r="144">
          <cell r="F144" t="str">
            <v/>
          </cell>
        </row>
        <row r="145">
          <cell r="F145" t="str">
            <v/>
          </cell>
        </row>
        <row r="146">
          <cell r="F146" t="str">
            <v/>
          </cell>
        </row>
        <row r="147">
          <cell r="F147" t="str">
            <v/>
          </cell>
        </row>
        <row r="148">
          <cell r="F148" t="str">
            <v/>
          </cell>
        </row>
        <row r="149">
          <cell r="F149" t="str">
            <v/>
          </cell>
        </row>
        <row r="150">
          <cell r="F150" t="str">
            <v/>
          </cell>
        </row>
        <row r="151">
          <cell r="F151" t="str">
            <v/>
          </cell>
        </row>
        <row r="152">
          <cell r="F152" t="str">
            <v/>
          </cell>
        </row>
        <row r="153">
          <cell r="F153" t="str">
            <v/>
          </cell>
        </row>
        <row r="154">
          <cell r="F154" t="str">
            <v/>
          </cell>
        </row>
        <row r="155">
          <cell r="F155" t="str">
            <v/>
          </cell>
        </row>
        <row r="156">
          <cell r="F156" t="str">
            <v/>
          </cell>
        </row>
        <row r="157">
          <cell r="F157" t="str">
            <v/>
          </cell>
        </row>
        <row r="158">
          <cell r="F158" t="str">
            <v/>
          </cell>
        </row>
        <row r="159">
          <cell r="F159" t="str">
            <v/>
          </cell>
        </row>
        <row r="160">
          <cell r="F160" t="str">
            <v/>
          </cell>
        </row>
        <row r="161">
          <cell r="F161" t="str">
            <v/>
          </cell>
        </row>
        <row r="162">
          <cell r="F162" t="str">
            <v/>
          </cell>
        </row>
        <row r="163">
          <cell r="F163" t="str">
            <v/>
          </cell>
        </row>
        <row r="164">
          <cell r="F164" t="str">
            <v/>
          </cell>
        </row>
        <row r="165">
          <cell r="F165" t="str">
            <v/>
          </cell>
        </row>
        <row r="166">
          <cell r="F166" t="str">
            <v/>
          </cell>
        </row>
        <row r="167">
          <cell r="F167" t="str">
            <v/>
          </cell>
        </row>
        <row r="168">
          <cell r="F168" t="str">
            <v/>
          </cell>
        </row>
        <row r="169">
          <cell r="F169" t="str">
            <v/>
          </cell>
        </row>
        <row r="170">
          <cell r="F170" t="str">
            <v/>
          </cell>
        </row>
        <row r="171">
          <cell r="F171" t="str">
            <v/>
          </cell>
        </row>
        <row r="172">
          <cell r="F172" t="str">
            <v/>
          </cell>
        </row>
        <row r="173">
          <cell r="F173" t="str">
            <v/>
          </cell>
        </row>
        <row r="174">
          <cell r="F174" t="str">
            <v/>
          </cell>
        </row>
        <row r="175">
          <cell r="F175" t="str">
            <v/>
          </cell>
        </row>
        <row r="176">
          <cell r="F176" t="str">
            <v/>
          </cell>
        </row>
        <row r="177">
          <cell r="F177" t="str">
            <v/>
          </cell>
        </row>
        <row r="178">
          <cell r="F178" t="str">
            <v/>
          </cell>
        </row>
        <row r="179">
          <cell r="F179" t="str">
            <v/>
          </cell>
        </row>
        <row r="180">
          <cell r="F180" t="str">
            <v/>
          </cell>
        </row>
        <row r="181">
          <cell r="F181" t="str">
            <v/>
          </cell>
        </row>
        <row r="182">
          <cell r="F182" t="str">
            <v/>
          </cell>
        </row>
        <row r="183">
          <cell r="F183" t="str">
            <v/>
          </cell>
        </row>
        <row r="184">
          <cell r="F184" t="str">
            <v/>
          </cell>
        </row>
        <row r="185">
          <cell r="F185" t="str">
            <v/>
          </cell>
        </row>
        <row r="186">
          <cell r="F186" t="str">
            <v/>
          </cell>
        </row>
        <row r="187">
          <cell r="F187" t="str">
            <v/>
          </cell>
        </row>
        <row r="188">
          <cell r="F188" t="str">
            <v/>
          </cell>
        </row>
        <row r="189">
          <cell r="F189" t="str">
            <v/>
          </cell>
        </row>
        <row r="190">
          <cell r="F190" t="str">
            <v/>
          </cell>
        </row>
        <row r="191">
          <cell r="F191" t="str">
            <v/>
          </cell>
        </row>
        <row r="192">
          <cell r="F192" t="str">
            <v/>
          </cell>
        </row>
        <row r="193">
          <cell r="F193" t="str">
            <v/>
          </cell>
        </row>
        <row r="194">
          <cell r="F194" t="str">
            <v/>
          </cell>
        </row>
        <row r="195">
          <cell r="F195" t="str">
            <v/>
          </cell>
        </row>
        <row r="196">
          <cell r="F196" t="str">
            <v/>
          </cell>
        </row>
        <row r="197">
          <cell r="F197" t="str">
            <v/>
          </cell>
        </row>
        <row r="198">
          <cell r="F198" t="str">
            <v/>
          </cell>
        </row>
        <row r="199">
          <cell r="F199" t="str">
            <v/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L101"/>
  <sheetViews>
    <sheetView tabSelected="1" zoomScaleNormal="100" zoomScaleSheetLayoutView="100" workbookViewId="0">
      <selection activeCell="A20" sqref="A20"/>
    </sheetView>
  </sheetViews>
  <sheetFormatPr baseColWidth="10" defaultColWidth="11.42578125" defaultRowHeight="12.75" x14ac:dyDescent="0.2"/>
  <cols>
    <col min="1" max="1" width="26.42578125" customWidth="1"/>
    <col min="2" max="2" width="13.7109375" style="2" customWidth="1"/>
    <col min="3" max="3" width="9.42578125" style="2" customWidth="1"/>
    <col min="4" max="4" width="6.5703125" customWidth="1"/>
    <col min="5" max="5" width="5.42578125" style="2" customWidth="1"/>
    <col min="6" max="6" width="8.85546875" customWidth="1"/>
    <col min="7" max="8" width="8.42578125" hidden="1" customWidth="1"/>
    <col min="9" max="9" width="8.28515625" hidden="1" customWidth="1"/>
    <col min="12" max="12" width="13.42578125" customWidth="1"/>
  </cols>
  <sheetData>
    <row r="1" spans="1:12" x14ac:dyDescent="0.2">
      <c r="A1" s="49"/>
    </row>
    <row r="2" spans="1:12" ht="12.75" customHeight="1" x14ac:dyDescent="0.2">
      <c r="A2" s="79"/>
      <c r="B2" s="79"/>
      <c r="C2" s="79"/>
      <c r="D2" s="80"/>
      <c r="E2" s="80"/>
      <c r="F2" s="80"/>
      <c r="K2" s="52"/>
      <c r="L2" s="53"/>
    </row>
    <row r="3" spans="1:12" ht="12.75" customHeight="1" x14ac:dyDescent="0.2">
      <c r="A3" s="79"/>
      <c r="B3" s="79"/>
      <c r="C3" s="79"/>
      <c r="D3" s="80"/>
      <c r="E3" s="80"/>
      <c r="F3" s="80"/>
      <c r="K3" s="52"/>
      <c r="L3" s="53"/>
    </row>
    <row r="4" spans="1:12" ht="12.75" customHeight="1" x14ac:dyDescent="0.2">
      <c r="A4" s="80"/>
      <c r="B4" s="80"/>
      <c r="C4" s="80"/>
      <c r="D4" s="80"/>
      <c r="E4" s="80"/>
      <c r="F4" s="80"/>
      <c r="K4" s="9"/>
      <c r="L4" s="53"/>
    </row>
    <row r="5" spans="1:12" ht="12" customHeight="1" x14ac:dyDescent="0.2">
      <c r="A5" s="80"/>
      <c r="B5" s="80"/>
      <c r="C5" s="80"/>
      <c r="D5" s="80"/>
      <c r="E5" s="80"/>
      <c r="F5" s="80"/>
      <c r="K5" s="52"/>
      <c r="L5" s="54"/>
    </row>
    <row r="7" spans="1:12" ht="15.75" x14ac:dyDescent="0.25">
      <c r="A7" s="4" t="s">
        <v>78</v>
      </c>
      <c r="C7" s="61" t="s">
        <v>188</v>
      </c>
      <c r="I7" s="56" t="s">
        <v>189</v>
      </c>
    </row>
    <row r="8" spans="1:12" ht="5.25" customHeight="1" x14ac:dyDescent="0.2">
      <c r="B8" s="64"/>
    </row>
    <row r="9" spans="1:12" ht="12.75" customHeight="1" x14ac:dyDescent="0.2">
      <c r="A9" s="63" t="s">
        <v>0</v>
      </c>
      <c r="B9" s="82" t="s">
        <v>99</v>
      </c>
      <c r="C9" s="82" t="s">
        <v>2</v>
      </c>
      <c r="D9" s="83" t="s">
        <v>3</v>
      </c>
      <c r="E9" s="83" t="s">
        <v>4</v>
      </c>
      <c r="F9" s="83" t="s">
        <v>5</v>
      </c>
      <c r="G9" s="81" t="s">
        <v>165</v>
      </c>
      <c r="H9" s="81"/>
      <c r="I9" s="81"/>
    </row>
    <row r="10" spans="1:12" ht="12.75" customHeight="1" x14ac:dyDescent="0.2">
      <c r="A10" s="63" t="s">
        <v>98</v>
      </c>
      <c r="B10" s="82"/>
      <c r="C10" s="82"/>
      <c r="D10" s="84"/>
      <c r="E10" s="83"/>
      <c r="F10" s="83"/>
      <c r="G10" s="62" t="s">
        <v>77</v>
      </c>
      <c r="H10" s="62" t="s">
        <v>97</v>
      </c>
      <c r="I10" s="62" t="s">
        <v>79</v>
      </c>
      <c r="J10" s="9"/>
    </row>
    <row r="11" spans="1:12" x14ac:dyDescent="0.2">
      <c r="A11" s="12"/>
      <c r="B11" s="65" t="str">
        <f>IFERROR(VLOOKUP($A11,Spieler!$A$11:$I$200,2,FALSE),"")</f>
        <v/>
      </c>
      <c r="C11" s="65" t="str">
        <f>IFERROR(VLOOKUP($A11,Spieler!$A$11:$I$200,3,FALSE),"")</f>
        <v/>
      </c>
      <c r="D11" s="59" t="str">
        <f>IF(B11="","",YEAR(B11))</f>
        <v/>
      </c>
      <c r="E11" s="65" t="str">
        <f>IFERROR(VLOOKUP($A11,Spieler!$A$11:$I$200,5,FALSE),"")</f>
        <v/>
      </c>
      <c r="F11" s="65" t="str">
        <f>IFERROR(VLOOKUP($A11,Spieler!$A$11:$I$200,6,FALSE),"")</f>
        <v/>
      </c>
      <c r="G11" s="59" t="str">
        <f>IFERROR(VLOOKUP($A11,Spieler!$A$11:$I$200,7,FALSE),"")</f>
        <v/>
      </c>
      <c r="H11" s="59" t="str">
        <f>IFERROR(VLOOKUP($A11,Spieler!$A$11:$I$200,8,FALSE),"")</f>
        <v/>
      </c>
      <c r="I11" s="59" t="str">
        <f>IFERROR(VLOOKUP($A11,Spieler!$A$11:$I$200,9,FALSE),"")</f>
        <v/>
      </c>
    </row>
    <row r="12" spans="1:12" x14ac:dyDescent="0.2">
      <c r="A12" s="12"/>
      <c r="B12" s="65" t="str">
        <f>IFERROR(VLOOKUP($A12,Spieler!$A$11:$I$200,2,FALSE),"")</f>
        <v/>
      </c>
      <c r="C12" s="65" t="str">
        <f>IFERROR(VLOOKUP($A12,Spieler!$A$11:$I$200,3,FALSE),"")</f>
        <v/>
      </c>
      <c r="D12" s="59" t="str">
        <f t="shared" ref="D12:D75" si="0">IF(B12="","",YEAR(B12))</f>
        <v/>
      </c>
      <c r="E12" s="65" t="str">
        <f>IFERROR(VLOOKUP($A12,Spieler!$A$11:$I$200,5,FALSE),"")</f>
        <v/>
      </c>
      <c r="F12" s="65" t="str">
        <f>IFERROR(VLOOKUP($A12,Spieler!$A$11:$I$200,6,FALSE),"")</f>
        <v/>
      </c>
      <c r="G12" s="59" t="str">
        <f>IFERROR(VLOOKUP($A12,Spieler!$A$11:$I$200,7,FALSE),"")</f>
        <v/>
      </c>
      <c r="H12" s="59" t="str">
        <f>IFERROR(VLOOKUP($A12,Spieler!$A$11:$I$200,8,FALSE),"")</f>
        <v/>
      </c>
      <c r="I12" s="59" t="str">
        <f>IFERROR(VLOOKUP($A12,Spieler!$A$11:$I$200,9,FALSE),"")</f>
        <v/>
      </c>
    </row>
    <row r="13" spans="1:12" x14ac:dyDescent="0.2">
      <c r="A13" s="28"/>
      <c r="B13" s="65" t="str">
        <f>IFERROR(VLOOKUP($A13,Spieler!$A$11:$I$200,2,FALSE),"")</f>
        <v/>
      </c>
      <c r="C13" s="65" t="str">
        <f>IFERROR(VLOOKUP($A13,Spieler!$A$11:$I$200,3,FALSE),"")</f>
        <v/>
      </c>
      <c r="D13" s="59" t="str">
        <f t="shared" si="0"/>
        <v/>
      </c>
      <c r="E13" s="65" t="str">
        <f>IFERROR(VLOOKUP($A13,Spieler!$A$11:$I$200,5,FALSE),"")</f>
        <v/>
      </c>
      <c r="F13" s="65" t="str">
        <f>IFERROR(VLOOKUP($A13,Spieler!$A$11:$I$200,6,FALSE),"")</f>
        <v/>
      </c>
      <c r="G13" s="59" t="str">
        <f>IFERROR(VLOOKUP($A13,Spieler!$A$11:$I$200,7,FALSE),"")</f>
        <v/>
      </c>
      <c r="H13" s="59" t="str">
        <f>IFERROR(VLOOKUP($A13,Spieler!$A$11:$I$200,8,FALSE),"")</f>
        <v/>
      </c>
      <c r="I13" s="59" t="str">
        <f>IFERROR(VLOOKUP($A13,Spieler!$A$11:$I$200,9,FALSE),"")</f>
        <v/>
      </c>
    </row>
    <row r="14" spans="1:12" x14ac:dyDescent="0.2">
      <c r="A14" s="51"/>
      <c r="B14" s="65" t="str">
        <f>IFERROR(VLOOKUP($A14,Spieler!$A$11:$I$200,2,FALSE),"")</f>
        <v/>
      </c>
      <c r="C14" s="65" t="str">
        <f>IFERROR(VLOOKUP($A14,Spieler!$A$11:$I$200,3,FALSE),"")</f>
        <v/>
      </c>
      <c r="D14" s="59" t="str">
        <f t="shared" si="0"/>
        <v/>
      </c>
      <c r="E14" s="65" t="str">
        <f>IFERROR(VLOOKUP($A14,Spieler!$A$11:$I$200,5,FALSE),"")</f>
        <v/>
      </c>
      <c r="F14" s="65" t="str">
        <f>IFERROR(VLOOKUP($A14,Spieler!$A$11:$I$200,6,FALSE),"")</f>
        <v/>
      </c>
      <c r="G14" s="59" t="str">
        <f>IFERROR(VLOOKUP($A14,Spieler!$A$11:$I$200,7,FALSE),"")</f>
        <v/>
      </c>
      <c r="H14" s="59" t="str">
        <f>IFERROR(VLOOKUP($A14,Spieler!$A$11:$I$200,8,FALSE),"")</f>
        <v/>
      </c>
      <c r="I14" s="59" t="str">
        <f>IFERROR(VLOOKUP($A14,Spieler!$A$11:$I$200,9,FALSE),"")</f>
        <v/>
      </c>
    </row>
    <row r="15" spans="1:12" x14ac:dyDescent="0.2">
      <c r="A15" s="22"/>
      <c r="B15" s="65" t="str">
        <f>IFERROR(VLOOKUP($A15,Spieler!$A$11:$I$200,2,FALSE),"")</f>
        <v/>
      </c>
      <c r="C15" s="65" t="str">
        <f>IFERROR(VLOOKUP($A15,Spieler!$A$11:$I$200,3,FALSE),"")</f>
        <v/>
      </c>
      <c r="D15" s="59" t="str">
        <f t="shared" si="0"/>
        <v/>
      </c>
      <c r="E15" s="65" t="str">
        <f>IFERROR(VLOOKUP($A15,Spieler!$A$11:$I$200,5,FALSE),"")</f>
        <v/>
      </c>
      <c r="F15" s="65" t="str">
        <f>IFERROR(VLOOKUP($A15,Spieler!$A$11:$I$200,6,FALSE),"")</f>
        <v/>
      </c>
      <c r="G15" s="59" t="str">
        <f>IFERROR(VLOOKUP($A15,Spieler!$A$11:$I$200,7,FALSE),"")</f>
        <v/>
      </c>
      <c r="H15" s="59" t="str">
        <f>IFERROR(VLOOKUP($A15,Spieler!$A$11:$I$200,8,FALSE),"")</f>
        <v/>
      </c>
      <c r="I15" s="59" t="str">
        <f>IFERROR(VLOOKUP($A15,Spieler!$A$11:$I$200,9,FALSE),"")</f>
        <v/>
      </c>
    </row>
    <row r="16" spans="1:12" x14ac:dyDescent="0.2">
      <c r="A16" s="28"/>
      <c r="B16" s="65" t="str">
        <f>IFERROR(VLOOKUP($A16,Spieler!$A$11:$I$200,2,FALSE),"")</f>
        <v/>
      </c>
      <c r="C16" s="65" t="str">
        <f>IFERROR(VLOOKUP($A16,Spieler!$A$11:$I$200,3,FALSE),"")</f>
        <v/>
      </c>
      <c r="D16" s="59" t="str">
        <f t="shared" si="0"/>
        <v/>
      </c>
      <c r="E16" s="65" t="str">
        <f>IFERROR(VLOOKUP($A16,Spieler!$A$11:$I$200,5,FALSE),"")</f>
        <v/>
      </c>
      <c r="F16" s="65" t="str">
        <f>IFERROR(VLOOKUP($A16,Spieler!$A$11:$I$200,6,FALSE),"")</f>
        <v/>
      </c>
      <c r="G16" s="59" t="str">
        <f>IFERROR(VLOOKUP($A16,Spieler!$A$11:$I$200,7,FALSE),"")</f>
        <v/>
      </c>
      <c r="H16" s="59" t="str">
        <f>IFERROR(VLOOKUP($A16,Spieler!$A$11:$I$200,8,FALSE),"")</f>
        <v/>
      </c>
      <c r="I16" s="59" t="str">
        <f>IFERROR(VLOOKUP($A16,Spieler!$A$11:$I$200,9,FALSE),"")</f>
        <v/>
      </c>
    </row>
    <row r="17" spans="1:9" x14ac:dyDescent="0.2">
      <c r="A17" s="12"/>
      <c r="B17" s="65" t="str">
        <f>IFERROR(VLOOKUP($A17,Spieler!$A$11:$I$200,2,FALSE),"")</f>
        <v/>
      </c>
      <c r="C17" s="65" t="str">
        <f>IFERROR(VLOOKUP($A17,Spieler!$A$11:$I$200,3,FALSE),"")</f>
        <v/>
      </c>
      <c r="D17" s="59" t="str">
        <f t="shared" si="0"/>
        <v/>
      </c>
      <c r="E17" s="65" t="str">
        <f>IFERROR(VLOOKUP($A17,Spieler!$A$11:$I$200,5,FALSE),"")</f>
        <v/>
      </c>
      <c r="F17" s="65" t="str">
        <f>IFERROR(VLOOKUP($A17,Spieler!$A$11:$I$200,6,FALSE),"")</f>
        <v/>
      </c>
      <c r="G17" s="59" t="str">
        <f>IFERROR(VLOOKUP($A17,Spieler!$A$11:$I$200,7,FALSE),"")</f>
        <v/>
      </c>
      <c r="H17" s="59" t="str">
        <f>IFERROR(VLOOKUP($A17,Spieler!$A$11:$I$200,8,FALSE),"")</f>
        <v/>
      </c>
      <c r="I17" s="59" t="str">
        <f>IFERROR(VLOOKUP($A17,Spieler!$A$11:$I$200,9,FALSE),"")</f>
        <v/>
      </c>
    </row>
    <row r="18" spans="1:9" x14ac:dyDescent="0.2">
      <c r="A18" s="12"/>
      <c r="B18" s="65" t="str">
        <f>IFERROR(VLOOKUP($A18,Spieler!$A$11:$I$200,2,FALSE),"")</f>
        <v/>
      </c>
      <c r="C18" s="65" t="str">
        <f>IFERROR(VLOOKUP($A18,Spieler!$A$11:$I$200,3,FALSE),"")</f>
        <v/>
      </c>
      <c r="D18" s="59" t="str">
        <f t="shared" si="0"/>
        <v/>
      </c>
      <c r="E18" s="65" t="str">
        <f>IFERROR(VLOOKUP($A18,Spieler!$A$11:$I$200,5,FALSE),"")</f>
        <v/>
      </c>
      <c r="F18" s="65" t="str">
        <f>IFERROR(VLOOKUP($A18,Spieler!$A$11:$I$200,6,FALSE),"")</f>
        <v/>
      </c>
      <c r="G18" s="59" t="str">
        <f>IFERROR(VLOOKUP($A18,Spieler!$A$11:$I$200,7,FALSE),"")</f>
        <v/>
      </c>
      <c r="H18" s="59" t="str">
        <f>IFERROR(VLOOKUP($A18,Spieler!$A$11:$I$200,8,FALSE),"")</f>
        <v/>
      </c>
      <c r="I18" s="59" t="str">
        <f>IFERROR(VLOOKUP($A18,Spieler!$A$11:$I$200,9,FALSE),"")</f>
        <v/>
      </c>
    </row>
    <row r="19" spans="1:9" x14ac:dyDescent="0.2">
      <c r="A19" s="22"/>
      <c r="B19" s="65" t="str">
        <f>IFERROR(VLOOKUP($A19,Spieler!$A$11:$I$200,2,FALSE),"")</f>
        <v/>
      </c>
      <c r="C19" s="65" t="str">
        <f>IFERROR(VLOOKUP($A19,Spieler!$A$11:$I$200,3,FALSE),"")</f>
        <v/>
      </c>
      <c r="D19" s="59" t="str">
        <f t="shared" si="0"/>
        <v/>
      </c>
      <c r="E19" s="65" t="str">
        <f>IFERROR(VLOOKUP($A19,Spieler!$A$11:$I$200,5,FALSE),"")</f>
        <v/>
      </c>
      <c r="F19" s="65" t="str">
        <f>IFERROR(VLOOKUP($A19,Spieler!$A$11:$I$200,6,FALSE),"")</f>
        <v/>
      </c>
      <c r="G19" s="59" t="str">
        <f>IFERROR(VLOOKUP($A19,Spieler!$A$11:$I$200,7,FALSE),"")</f>
        <v/>
      </c>
      <c r="H19" s="59" t="str">
        <f>IFERROR(VLOOKUP($A19,Spieler!$A$11:$I$200,8,FALSE),"")</f>
        <v/>
      </c>
      <c r="I19" s="59" t="str">
        <f>IFERROR(VLOOKUP($A19,Spieler!$A$11:$I$200,9,FALSE),"")</f>
        <v/>
      </c>
    </row>
    <row r="20" spans="1:9" x14ac:dyDescent="0.2">
      <c r="A20" s="51"/>
      <c r="B20" s="65" t="str">
        <f>IFERROR(VLOOKUP($A20,Spieler!$A$11:$I$200,2,FALSE),"")</f>
        <v/>
      </c>
      <c r="C20" s="65" t="str">
        <f>IFERROR(VLOOKUP($A20,Spieler!$A$11:$I$200,3,FALSE),"")</f>
        <v/>
      </c>
      <c r="D20" s="59" t="str">
        <f t="shared" si="0"/>
        <v/>
      </c>
      <c r="E20" s="65" t="str">
        <f>IFERROR(VLOOKUP($A20,Spieler!$A$11:$I$200,5,FALSE),"")</f>
        <v/>
      </c>
      <c r="F20" s="65" t="str">
        <f>IFERROR(VLOOKUP($A20,Spieler!$A$11:$I$200,6,FALSE),"")</f>
        <v/>
      </c>
      <c r="G20" s="59" t="str">
        <f>IFERROR(VLOOKUP($A20,Spieler!$A$11:$I$200,7,FALSE),"")</f>
        <v/>
      </c>
      <c r="H20" s="59" t="str">
        <f>IFERROR(VLOOKUP($A20,Spieler!$A$11:$I$200,8,FALSE),"")</f>
        <v/>
      </c>
      <c r="I20" s="59" t="str">
        <f>IFERROR(VLOOKUP($A20,Spieler!$A$11:$I$200,9,FALSE),"")</f>
        <v/>
      </c>
    </row>
    <row r="21" spans="1:9" x14ac:dyDescent="0.2">
      <c r="A21" s="51"/>
      <c r="B21" s="65" t="str">
        <f>IFERROR(VLOOKUP($A21,Spieler!$A$11:$I$200,2,FALSE),"")</f>
        <v/>
      </c>
      <c r="C21" s="65" t="str">
        <f>IFERROR(VLOOKUP($A21,Spieler!$A$11:$I$200,3,FALSE),"")</f>
        <v/>
      </c>
      <c r="D21" s="59" t="str">
        <f t="shared" si="0"/>
        <v/>
      </c>
      <c r="E21" s="65" t="str">
        <f>IFERROR(VLOOKUP($A21,Spieler!$A$11:$I$200,5,FALSE),"")</f>
        <v/>
      </c>
      <c r="F21" s="65" t="str">
        <f>IFERROR(VLOOKUP($A21,Spieler!$A$11:$I$200,6,FALSE),"")</f>
        <v/>
      </c>
      <c r="G21" s="59" t="str">
        <f>IFERROR(VLOOKUP($A21,Spieler!$A$11:$I$200,7,FALSE),"")</f>
        <v/>
      </c>
      <c r="H21" s="59" t="str">
        <f>IFERROR(VLOOKUP($A21,Spieler!$A$11:$I$200,8,FALSE),"")</f>
        <v/>
      </c>
      <c r="I21" s="59" t="str">
        <f>IFERROR(VLOOKUP($A21,Spieler!$A$11:$I$200,9,FALSE),"")</f>
        <v/>
      </c>
    </row>
    <row r="22" spans="1:9" ht="15" x14ac:dyDescent="0.3">
      <c r="A22" s="48"/>
      <c r="B22" s="65" t="str">
        <f>IFERROR(VLOOKUP($A22,Spieler!$A$11:$I$200,2,FALSE),"")</f>
        <v/>
      </c>
      <c r="C22" s="65" t="str">
        <f>IFERROR(VLOOKUP($A22,Spieler!$A$11:$I$200,3,FALSE),"")</f>
        <v/>
      </c>
      <c r="D22" s="59" t="str">
        <f t="shared" si="0"/>
        <v/>
      </c>
      <c r="E22" s="65" t="str">
        <f>IFERROR(VLOOKUP($A22,Spieler!$A$11:$I$200,5,FALSE),"")</f>
        <v/>
      </c>
      <c r="F22" s="65" t="str">
        <f>IFERROR(VLOOKUP($A22,Spieler!$A$11:$I$200,6,FALSE),"")</f>
        <v/>
      </c>
      <c r="G22" s="59" t="str">
        <f>IFERROR(VLOOKUP($A22,Spieler!$A$11:$I$200,7,FALSE),"")</f>
        <v/>
      </c>
      <c r="H22" s="59" t="str">
        <f>IFERROR(VLOOKUP($A22,Spieler!$A$11:$I$200,8,FALSE),"")</f>
        <v/>
      </c>
      <c r="I22" s="59" t="str">
        <f>IFERROR(VLOOKUP($A22,Spieler!$A$11:$I$200,9,FALSE),"")</f>
        <v/>
      </c>
    </row>
    <row r="23" spans="1:9" x14ac:dyDescent="0.2">
      <c r="A23" s="35"/>
      <c r="B23" s="65" t="str">
        <f>IFERROR(VLOOKUP($A23,Spieler!$A$11:$I$200,2,FALSE),"")</f>
        <v/>
      </c>
      <c r="C23" s="65" t="str">
        <f>IFERROR(VLOOKUP($A23,Spieler!$A$11:$I$200,3,FALSE),"")</f>
        <v/>
      </c>
      <c r="D23" s="59" t="str">
        <f t="shared" si="0"/>
        <v/>
      </c>
      <c r="E23" s="65" t="str">
        <f>IFERROR(VLOOKUP($A23,Spieler!$A$11:$I$200,5,FALSE),"")</f>
        <v/>
      </c>
      <c r="F23" s="65" t="str">
        <f>IFERROR(VLOOKUP($A23,Spieler!$A$11:$I$200,6,FALSE),"")</f>
        <v/>
      </c>
      <c r="G23" s="59" t="str">
        <f>IFERROR(VLOOKUP($A23,Spieler!$A$11:$I$200,7,FALSE),"")</f>
        <v/>
      </c>
      <c r="H23" s="59" t="str">
        <f>IFERROR(VLOOKUP($A23,Spieler!$A$11:$I$200,8,FALSE),"")</f>
        <v/>
      </c>
      <c r="I23" s="59" t="str">
        <f>IFERROR(VLOOKUP($A23,Spieler!$A$11:$I$200,9,FALSE),"")</f>
        <v/>
      </c>
    </row>
    <row r="24" spans="1:9" ht="15" x14ac:dyDescent="0.3">
      <c r="A24" s="50"/>
      <c r="B24" s="65" t="str">
        <f>IFERROR(VLOOKUP($A24,Spieler!$A$11:$I$200,2,FALSE),"")</f>
        <v/>
      </c>
      <c r="C24" s="65" t="str">
        <f>IFERROR(VLOOKUP($A24,Spieler!$A$11:$I$200,3,FALSE),"")</f>
        <v/>
      </c>
      <c r="D24" s="59" t="str">
        <f t="shared" si="0"/>
        <v/>
      </c>
      <c r="E24" s="65" t="str">
        <f>IFERROR(VLOOKUP($A24,Spieler!$A$11:$I$200,5,FALSE),"")</f>
        <v/>
      </c>
      <c r="F24" s="65" t="str">
        <f>IFERROR(VLOOKUP($A24,Spieler!$A$11:$I$200,6,FALSE),"")</f>
        <v/>
      </c>
      <c r="G24" s="59" t="str">
        <f>IFERROR(VLOOKUP($A24,Spieler!$A$11:$I$200,7,FALSE),"")</f>
        <v/>
      </c>
      <c r="H24" s="59" t="str">
        <f>IFERROR(VLOOKUP($A24,Spieler!$A$11:$I$200,8,FALSE),"")</f>
        <v/>
      </c>
      <c r="I24" s="59" t="str">
        <f>IFERROR(VLOOKUP($A24,Spieler!$A$11:$I$200,9,FALSE),"")</f>
        <v/>
      </c>
    </row>
    <row r="25" spans="1:9" x14ac:dyDescent="0.2">
      <c r="A25" s="35"/>
      <c r="B25" s="65" t="str">
        <f>IFERROR(VLOOKUP($A25,Spieler!$A$11:$I$200,2,FALSE),"")</f>
        <v/>
      </c>
      <c r="C25" s="65" t="str">
        <f>IFERROR(VLOOKUP($A25,Spieler!$A$11:$I$200,3,FALSE),"")</f>
        <v/>
      </c>
      <c r="D25" s="59" t="str">
        <f t="shared" si="0"/>
        <v/>
      </c>
      <c r="E25" s="65" t="str">
        <f>IFERROR(VLOOKUP($A25,Spieler!$A$11:$I$200,5,FALSE),"")</f>
        <v/>
      </c>
      <c r="F25" s="65" t="str">
        <f>IFERROR(VLOOKUP($A25,Spieler!$A$11:$I$200,6,FALSE),"")</f>
        <v/>
      </c>
      <c r="G25" s="59" t="str">
        <f>IFERROR(VLOOKUP($A25,Spieler!$A$11:$I$200,7,FALSE),"")</f>
        <v/>
      </c>
      <c r="H25" s="59" t="str">
        <f>IFERROR(VLOOKUP($A25,Spieler!$A$11:$I$200,8,FALSE),"")</f>
        <v/>
      </c>
      <c r="I25" s="59" t="str">
        <f>IFERROR(VLOOKUP($A25,Spieler!$A$11:$I$200,9,FALSE),"")</f>
        <v/>
      </c>
    </row>
    <row r="26" spans="1:9" x14ac:dyDescent="0.2">
      <c r="A26" s="22"/>
      <c r="B26" s="65" t="str">
        <f>IFERROR(VLOOKUP($A26,Spieler!$A$11:$I$200,2,FALSE),"")</f>
        <v/>
      </c>
      <c r="C26" s="65" t="str">
        <f>IFERROR(VLOOKUP($A26,Spieler!$A$11:$I$200,3,FALSE),"")</f>
        <v/>
      </c>
      <c r="D26" s="59" t="str">
        <f t="shared" si="0"/>
        <v/>
      </c>
      <c r="E26" s="65" t="str">
        <f>IFERROR(VLOOKUP($A26,Spieler!$A$11:$I$200,5,FALSE),"")</f>
        <v/>
      </c>
      <c r="F26" s="65" t="str">
        <f>IFERROR(VLOOKUP($A26,Spieler!$A$11:$I$200,6,FALSE),"")</f>
        <v/>
      </c>
      <c r="G26" s="59" t="str">
        <f>IFERROR(VLOOKUP($A26,Spieler!$A$11:$I$200,7,FALSE),"")</f>
        <v/>
      </c>
      <c r="H26" s="59" t="str">
        <f>IFERROR(VLOOKUP($A26,Spieler!$A$11:$I$200,8,FALSE),"")</f>
        <v/>
      </c>
      <c r="I26" s="59" t="str">
        <f>IFERROR(VLOOKUP($A26,Spieler!$A$11:$I$200,9,FALSE),"")</f>
        <v/>
      </c>
    </row>
    <row r="27" spans="1:9" x14ac:dyDescent="0.2">
      <c r="A27" s="12"/>
      <c r="B27" s="65" t="str">
        <f>IFERROR(VLOOKUP($A27,Spieler!$A$11:$I$200,2,FALSE),"")</f>
        <v/>
      </c>
      <c r="C27" s="65" t="str">
        <f>IFERROR(VLOOKUP($A27,Spieler!$A$11:$I$200,3,FALSE),"")</f>
        <v/>
      </c>
      <c r="D27" s="59" t="str">
        <f t="shared" si="0"/>
        <v/>
      </c>
      <c r="E27" s="65" t="str">
        <f>IFERROR(VLOOKUP($A27,Spieler!$A$11:$I$200,5,FALSE),"")</f>
        <v/>
      </c>
      <c r="F27" s="65" t="str">
        <f>IFERROR(VLOOKUP($A27,Spieler!$A$11:$I$200,6,FALSE),"")</f>
        <v/>
      </c>
      <c r="G27" s="59" t="str">
        <f>IFERROR(VLOOKUP($A27,Spieler!$A$11:$I$200,7,FALSE),"")</f>
        <v/>
      </c>
      <c r="H27" s="59" t="str">
        <f>IFERROR(VLOOKUP($A27,Spieler!$A$11:$I$200,8,FALSE),"")</f>
        <v/>
      </c>
      <c r="I27" s="59" t="str">
        <f>IFERROR(VLOOKUP($A27,Spieler!$A$11:$I$200,9,FALSE),"")</f>
        <v/>
      </c>
    </row>
    <row r="28" spans="1:9" x14ac:dyDescent="0.2">
      <c r="A28" s="12"/>
      <c r="B28" s="65" t="str">
        <f>IFERROR(VLOOKUP($A28,Spieler!$A$11:$I$200,2,FALSE),"")</f>
        <v/>
      </c>
      <c r="C28" s="65" t="str">
        <f>IFERROR(VLOOKUP($A28,Spieler!$A$11:$I$200,3,FALSE),"")</f>
        <v/>
      </c>
      <c r="D28" s="59" t="str">
        <f t="shared" si="0"/>
        <v/>
      </c>
      <c r="E28" s="65" t="str">
        <f>IFERROR(VLOOKUP($A28,Spieler!$A$11:$I$200,5,FALSE),"")</f>
        <v/>
      </c>
      <c r="F28" s="65" t="str">
        <f>IFERROR(VLOOKUP($A28,Spieler!$A$11:$I$200,6,FALSE),"")</f>
        <v/>
      </c>
      <c r="G28" s="59" t="str">
        <f>IFERROR(VLOOKUP($A28,Spieler!$A$11:$I$200,7,FALSE),"")</f>
        <v/>
      </c>
      <c r="H28" s="59" t="str">
        <f>IFERROR(VLOOKUP($A28,Spieler!$A$11:$I$200,8,FALSE),"")</f>
        <v/>
      </c>
      <c r="I28" s="59" t="str">
        <f>IFERROR(VLOOKUP($A28,Spieler!$A$11:$I$200,9,FALSE),"")</f>
        <v/>
      </c>
    </row>
    <row r="29" spans="1:9" x14ac:dyDescent="0.2">
      <c r="A29" s="22"/>
      <c r="B29" s="65" t="str">
        <f>IFERROR(VLOOKUP($A29,Spieler!$A$11:$I$200,2,FALSE),"")</f>
        <v/>
      </c>
      <c r="C29" s="65" t="str">
        <f>IFERROR(VLOOKUP($A29,Spieler!$A$11:$I$200,3,FALSE),"")</f>
        <v/>
      </c>
      <c r="D29" s="59" t="str">
        <f t="shared" si="0"/>
        <v/>
      </c>
      <c r="E29" s="65" t="str">
        <f>IFERROR(VLOOKUP($A29,Spieler!$A$11:$I$200,5,FALSE),"")</f>
        <v/>
      </c>
      <c r="F29" s="65" t="str">
        <f>IFERROR(VLOOKUP($A29,Spieler!$A$11:$I$200,6,FALSE),"")</f>
        <v/>
      </c>
      <c r="G29" s="59" t="str">
        <f>IFERROR(VLOOKUP($A29,Spieler!$A$11:$I$200,7,FALSE),"")</f>
        <v/>
      </c>
      <c r="H29" s="59" t="str">
        <f>IFERROR(VLOOKUP($A29,Spieler!$A$11:$I$200,8,FALSE),"")</f>
        <v/>
      </c>
      <c r="I29" s="59" t="str">
        <f>IFERROR(VLOOKUP($A29,Spieler!$A$11:$I$200,9,FALSE),"")</f>
        <v/>
      </c>
    </row>
    <row r="30" spans="1:9" x14ac:dyDescent="0.2">
      <c r="A30" s="22"/>
      <c r="B30" s="65" t="str">
        <f>IFERROR(VLOOKUP($A30,Spieler!$A$11:$I$200,2,FALSE),"")</f>
        <v/>
      </c>
      <c r="C30" s="65" t="str">
        <f>IFERROR(VLOOKUP($A30,Spieler!$A$11:$I$200,3,FALSE),"")</f>
        <v/>
      </c>
      <c r="D30" s="59" t="str">
        <f t="shared" si="0"/>
        <v/>
      </c>
      <c r="E30" s="65" t="str">
        <f>IFERROR(VLOOKUP($A30,Spieler!$A$11:$I$200,5,FALSE),"")</f>
        <v/>
      </c>
      <c r="F30" s="65" t="str">
        <f>IFERROR(VLOOKUP($A30,Spieler!$A$11:$I$200,6,FALSE),"")</f>
        <v/>
      </c>
      <c r="G30" s="59" t="str">
        <f>IFERROR(VLOOKUP($A30,Spieler!$A$11:$I$200,7,FALSE),"")</f>
        <v/>
      </c>
      <c r="H30" s="59" t="str">
        <f>IFERROR(VLOOKUP($A30,Spieler!$A$11:$I$200,8,FALSE),"")</f>
        <v/>
      </c>
      <c r="I30" s="59" t="str">
        <f>IFERROR(VLOOKUP($A30,Spieler!$A$11:$I$200,9,FALSE),"")</f>
        <v/>
      </c>
    </row>
    <row r="31" spans="1:9" x14ac:dyDescent="0.2">
      <c r="A31" s="22"/>
      <c r="B31" s="65" t="str">
        <f>IFERROR(VLOOKUP($A31,Spieler!$A$11:$I$200,2,FALSE),"")</f>
        <v/>
      </c>
      <c r="C31" s="65" t="str">
        <f>IFERROR(VLOOKUP($A31,Spieler!$A$11:$I$200,3,FALSE),"")</f>
        <v/>
      </c>
      <c r="D31" s="59" t="str">
        <f t="shared" si="0"/>
        <v/>
      </c>
      <c r="E31" s="65" t="str">
        <f>IFERROR(VLOOKUP($A31,Spieler!$A$11:$I$200,5,FALSE),"")</f>
        <v/>
      </c>
      <c r="F31" s="65" t="str">
        <f>IFERROR(VLOOKUP($A31,Spieler!$A$11:$I$200,6,FALSE),"")</f>
        <v/>
      </c>
      <c r="G31" s="59" t="str">
        <f>IFERROR(VLOOKUP($A31,Spieler!$A$11:$I$200,7,FALSE),"")</f>
        <v/>
      </c>
      <c r="H31" s="59" t="str">
        <f>IFERROR(VLOOKUP($A31,Spieler!$A$11:$I$200,8,FALSE),"")</f>
        <v/>
      </c>
      <c r="I31" s="59" t="str">
        <f>IFERROR(VLOOKUP($A31,Spieler!$A$11:$I$200,9,FALSE),"")</f>
        <v/>
      </c>
    </row>
    <row r="32" spans="1:9" x14ac:dyDescent="0.2">
      <c r="A32" s="35"/>
      <c r="B32" s="65" t="str">
        <f>IFERROR(VLOOKUP($A32,Spieler!$A$11:$I$200,2,FALSE),"")</f>
        <v/>
      </c>
      <c r="C32" s="65" t="str">
        <f>IFERROR(VLOOKUP($A32,Spieler!$A$11:$I$200,3,FALSE),"")</f>
        <v/>
      </c>
      <c r="D32" s="59" t="str">
        <f t="shared" si="0"/>
        <v/>
      </c>
      <c r="E32" s="65" t="str">
        <f>IFERROR(VLOOKUP($A32,Spieler!$A$11:$I$200,5,FALSE),"")</f>
        <v/>
      </c>
      <c r="F32" s="65" t="str">
        <f>IFERROR(VLOOKUP($A32,Spieler!$A$11:$I$200,6,FALSE),"")</f>
        <v/>
      </c>
      <c r="G32" s="59" t="str">
        <f>IFERROR(VLOOKUP($A32,Spieler!$A$11:$I$200,7,FALSE),"")</f>
        <v/>
      </c>
      <c r="H32" s="59" t="str">
        <f>IFERROR(VLOOKUP($A32,Spieler!$A$11:$I$200,8,FALSE),"")</f>
        <v/>
      </c>
      <c r="I32" s="59" t="str">
        <f>IFERROR(VLOOKUP($A32,Spieler!$A$11:$I$200,9,FALSE),"")</f>
        <v/>
      </c>
    </row>
    <row r="33" spans="1:9" x14ac:dyDescent="0.2">
      <c r="A33" s="22"/>
      <c r="B33" s="65" t="str">
        <f>IFERROR(VLOOKUP($A33,Spieler!$A$11:$I$200,2,FALSE),"")</f>
        <v/>
      </c>
      <c r="C33" s="65" t="str">
        <f>IFERROR(VLOOKUP($A33,Spieler!$A$11:$I$200,3,FALSE),"")</f>
        <v/>
      </c>
      <c r="D33" s="59" t="str">
        <f t="shared" si="0"/>
        <v/>
      </c>
      <c r="E33" s="65" t="str">
        <f>IFERROR(VLOOKUP($A33,Spieler!$A$11:$I$200,5,FALSE),"")</f>
        <v/>
      </c>
      <c r="F33" s="65" t="str">
        <f>IFERROR(VLOOKUP($A33,Spieler!$A$11:$I$200,6,FALSE),"")</f>
        <v/>
      </c>
      <c r="G33" s="59" t="str">
        <f>IFERROR(VLOOKUP($A33,Spieler!$A$11:$I$200,7,FALSE),"")</f>
        <v/>
      </c>
      <c r="H33" s="59" t="str">
        <f>IFERROR(VLOOKUP($A33,Spieler!$A$11:$I$200,8,FALSE),"")</f>
        <v/>
      </c>
      <c r="I33" s="59" t="str">
        <f>IFERROR(VLOOKUP($A33,Spieler!$A$11:$I$200,9,FALSE),"")</f>
        <v/>
      </c>
    </row>
    <row r="34" spans="1:9" x14ac:dyDescent="0.2">
      <c r="A34" s="51"/>
      <c r="B34" s="65" t="str">
        <f>IFERROR(VLOOKUP($A34,Spieler!$A$11:$I$200,2,FALSE),"")</f>
        <v/>
      </c>
      <c r="C34" s="65" t="str">
        <f>IFERROR(VLOOKUP($A34,Spieler!$A$11:$I$200,3,FALSE),"")</f>
        <v/>
      </c>
      <c r="D34" s="59" t="str">
        <f t="shared" si="0"/>
        <v/>
      </c>
      <c r="E34" s="65" t="str">
        <f>IFERROR(VLOOKUP($A34,Spieler!$A$11:$I$200,5,FALSE),"")</f>
        <v/>
      </c>
      <c r="F34" s="65" t="str">
        <f>IFERROR(VLOOKUP($A34,Spieler!$A$11:$I$200,6,FALSE),"")</f>
        <v/>
      </c>
      <c r="G34" s="59" t="str">
        <f>IFERROR(VLOOKUP($A34,Spieler!$A$11:$I$200,7,FALSE),"")</f>
        <v/>
      </c>
      <c r="H34" s="59" t="str">
        <f>IFERROR(VLOOKUP($A34,Spieler!$A$11:$I$200,8,FALSE),"")</f>
        <v/>
      </c>
      <c r="I34" s="59" t="str">
        <f>IFERROR(VLOOKUP($A34,Spieler!$A$11:$I$200,9,FALSE),"")</f>
        <v/>
      </c>
    </row>
    <row r="35" spans="1:9" x14ac:dyDescent="0.2">
      <c r="A35" s="12"/>
      <c r="B35" s="65" t="str">
        <f>IFERROR(VLOOKUP($A35,Spieler!$A$11:$I$200,2,FALSE),"")</f>
        <v/>
      </c>
      <c r="C35" s="65" t="str">
        <f>IFERROR(VLOOKUP($A35,Spieler!$A$11:$I$200,3,FALSE),"")</f>
        <v/>
      </c>
      <c r="D35" s="59" t="str">
        <f t="shared" si="0"/>
        <v/>
      </c>
      <c r="E35" s="65" t="str">
        <f>IFERROR(VLOOKUP($A35,Spieler!$A$11:$I$200,5,FALSE),"")</f>
        <v/>
      </c>
      <c r="F35" s="65" t="str">
        <f>IFERROR(VLOOKUP($A35,Spieler!$A$11:$I$200,6,FALSE),"")</f>
        <v/>
      </c>
      <c r="G35" s="59" t="str">
        <f>IFERROR(VLOOKUP($A35,Spieler!$A$11:$I$200,7,FALSE),"")</f>
        <v/>
      </c>
      <c r="H35" s="59" t="str">
        <f>IFERROR(VLOOKUP($A35,Spieler!$A$11:$I$200,8,FALSE),"")</f>
        <v/>
      </c>
      <c r="I35" s="59" t="str">
        <f>IFERROR(VLOOKUP($A35,Spieler!$A$11:$I$200,9,FALSE),"")</f>
        <v/>
      </c>
    </row>
    <row r="36" spans="1:9" x14ac:dyDescent="0.2">
      <c r="A36" s="22"/>
      <c r="B36" s="65" t="str">
        <f>IFERROR(VLOOKUP($A36,Spieler!$A$11:$I$200,2,FALSE),"")</f>
        <v/>
      </c>
      <c r="C36" s="65" t="str">
        <f>IFERROR(VLOOKUP($A36,Spieler!$A$11:$I$200,3,FALSE),"")</f>
        <v/>
      </c>
      <c r="D36" s="59" t="str">
        <f t="shared" si="0"/>
        <v/>
      </c>
      <c r="E36" s="65" t="str">
        <f>IFERROR(VLOOKUP($A36,Spieler!$A$11:$I$200,5,FALSE),"")</f>
        <v/>
      </c>
      <c r="F36" s="65" t="str">
        <f>IFERROR(VLOOKUP($A36,Spieler!$A$11:$I$200,6,FALSE),"")</f>
        <v/>
      </c>
      <c r="G36" s="59" t="str">
        <f>IFERROR(VLOOKUP($A36,Spieler!$A$11:$I$200,7,FALSE),"")</f>
        <v/>
      </c>
      <c r="H36" s="59" t="str">
        <f>IFERROR(VLOOKUP($A36,Spieler!$A$11:$I$200,8,FALSE),"")</f>
        <v/>
      </c>
      <c r="I36" s="59" t="str">
        <f>IFERROR(VLOOKUP($A36,Spieler!$A$11:$I$200,9,FALSE),"")</f>
        <v/>
      </c>
    </row>
    <row r="37" spans="1:9" ht="15" x14ac:dyDescent="0.3">
      <c r="A37" s="50"/>
      <c r="B37" s="65" t="str">
        <f>IFERROR(VLOOKUP($A37,Spieler!$A$11:$I$200,2,FALSE),"")</f>
        <v/>
      </c>
      <c r="C37" s="65" t="str">
        <f>IFERROR(VLOOKUP($A37,Spieler!$A$11:$I$200,3,FALSE),"")</f>
        <v/>
      </c>
      <c r="D37" s="59" t="str">
        <f t="shared" si="0"/>
        <v/>
      </c>
      <c r="E37" s="65" t="str">
        <f>IFERROR(VLOOKUP($A37,Spieler!$A$11:$I$200,5,FALSE),"")</f>
        <v/>
      </c>
      <c r="F37" s="65" t="str">
        <f>IFERROR(VLOOKUP($A37,Spieler!$A$11:$I$200,6,FALSE),"")</f>
        <v/>
      </c>
      <c r="G37" s="59" t="str">
        <f>IFERROR(VLOOKUP($A37,Spieler!$A$11:$I$200,7,FALSE),"")</f>
        <v/>
      </c>
      <c r="H37" s="59" t="str">
        <f>IFERROR(VLOOKUP($A37,Spieler!$A$11:$I$200,8,FALSE),"")</f>
        <v/>
      </c>
      <c r="I37" s="59" t="str">
        <f>IFERROR(VLOOKUP($A37,Spieler!$A$11:$I$200,9,FALSE),"")</f>
        <v/>
      </c>
    </row>
    <row r="38" spans="1:9" x14ac:dyDescent="0.2">
      <c r="A38" s="51"/>
      <c r="B38" s="65" t="str">
        <f>IFERROR(VLOOKUP($A38,Spieler!$A$11:$I$200,2,FALSE),"")</f>
        <v/>
      </c>
      <c r="C38" s="65" t="str">
        <f>IFERROR(VLOOKUP($A38,Spieler!$A$11:$I$200,3,FALSE),"")</f>
        <v/>
      </c>
      <c r="D38" s="59" t="str">
        <f t="shared" si="0"/>
        <v/>
      </c>
      <c r="E38" s="65" t="str">
        <f>IFERROR(VLOOKUP($A38,Spieler!$A$11:$I$200,5,FALSE),"")</f>
        <v/>
      </c>
      <c r="F38" s="65" t="str">
        <f>IFERROR(VLOOKUP($A38,Spieler!$A$11:$I$200,6,FALSE),"")</f>
        <v/>
      </c>
      <c r="G38" s="59" t="str">
        <f>IFERROR(VLOOKUP($A38,Spieler!$A$11:$I$200,7,FALSE),"")</f>
        <v/>
      </c>
      <c r="H38" s="59" t="str">
        <f>IFERROR(VLOOKUP($A38,Spieler!$A$11:$I$200,8,FALSE),"")</f>
        <v/>
      </c>
      <c r="I38" s="59" t="str">
        <f>IFERROR(VLOOKUP($A38,Spieler!$A$11:$I$200,9,FALSE),"")</f>
        <v/>
      </c>
    </row>
    <row r="39" spans="1:9" x14ac:dyDescent="0.2">
      <c r="A39" s="12"/>
      <c r="B39" s="65" t="str">
        <f>IFERROR(VLOOKUP($A39,Spieler!$A$11:$I$200,2,FALSE),"")</f>
        <v/>
      </c>
      <c r="C39" s="65" t="str">
        <f>IFERROR(VLOOKUP($A39,Spieler!$A$11:$I$200,3,FALSE),"")</f>
        <v/>
      </c>
      <c r="D39" s="59" t="str">
        <f t="shared" si="0"/>
        <v/>
      </c>
      <c r="E39" s="65" t="str">
        <f>IFERROR(VLOOKUP($A39,Spieler!$A$11:$I$200,5,FALSE),"")</f>
        <v/>
      </c>
      <c r="F39" s="65" t="str">
        <f>IFERROR(VLOOKUP($A39,Spieler!$A$11:$I$200,6,FALSE),"")</f>
        <v/>
      </c>
      <c r="G39" s="59" t="str">
        <f>IFERROR(VLOOKUP($A39,Spieler!$A$11:$I$200,7,FALSE),"")</f>
        <v/>
      </c>
      <c r="H39" s="59" t="str">
        <f>IFERROR(VLOOKUP($A39,Spieler!$A$11:$I$200,8,FALSE),"")</f>
        <v/>
      </c>
      <c r="I39" s="59" t="str">
        <f>IFERROR(VLOOKUP($A39,Spieler!$A$11:$I$200,9,FALSE),"")</f>
        <v/>
      </c>
    </row>
    <row r="40" spans="1:9" x14ac:dyDescent="0.2">
      <c r="B40" s="65" t="str">
        <f>IFERROR(VLOOKUP($A40,Spieler!$A$11:$I$200,2,FALSE),"")</f>
        <v/>
      </c>
      <c r="C40" s="65" t="str">
        <f>IFERROR(VLOOKUP($A40,Spieler!$A$11:$I$200,3,FALSE),"")</f>
        <v/>
      </c>
      <c r="D40" s="59" t="str">
        <f t="shared" si="0"/>
        <v/>
      </c>
      <c r="E40" s="65" t="str">
        <f>IFERROR(VLOOKUP($A40,Spieler!$A$11:$I$200,5,FALSE),"")</f>
        <v/>
      </c>
      <c r="F40" s="65" t="str">
        <f>IFERROR(VLOOKUP($A40,Spieler!$A$11:$I$200,6,FALSE),"")</f>
        <v/>
      </c>
      <c r="G40" s="59" t="str">
        <f>IFERROR(VLOOKUP($A40,Spieler!$A$11:$I$200,7,FALSE),"")</f>
        <v/>
      </c>
      <c r="H40" s="59" t="str">
        <f>IFERROR(VLOOKUP($A40,Spieler!$A$11:$I$200,8,FALSE),"")</f>
        <v/>
      </c>
      <c r="I40" s="59" t="str">
        <f>IFERROR(VLOOKUP($A40,Spieler!$A$11:$I$200,9,FALSE),"")</f>
        <v/>
      </c>
    </row>
    <row r="41" spans="1:9" x14ac:dyDescent="0.2">
      <c r="A41" s="22"/>
      <c r="B41" s="65" t="str">
        <f>IFERROR(VLOOKUP($A41,Spieler!$A$11:$I$200,2,FALSE),"")</f>
        <v/>
      </c>
      <c r="C41" s="65" t="str">
        <f>IFERROR(VLOOKUP($A41,Spieler!$A$11:$I$200,3,FALSE),"")</f>
        <v/>
      </c>
      <c r="D41" s="59" t="str">
        <f t="shared" si="0"/>
        <v/>
      </c>
      <c r="E41" s="65" t="str">
        <f>IFERROR(VLOOKUP($A41,Spieler!$A$11:$I$200,5,FALSE),"")</f>
        <v/>
      </c>
      <c r="F41" s="65" t="str">
        <f>IFERROR(VLOOKUP($A41,Spieler!$A$11:$I$200,6,FALSE),"")</f>
        <v/>
      </c>
      <c r="G41" s="59" t="str">
        <f>IFERROR(VLOOKUP($A41,Spieler!$A$11:$I$200,7,FALSE),"")</f>
        <v/>
      </c>
      <c r="H41" s="59" t="str">
        <f>IFERROR(VLOOKUP($A41,Spieler!$A$11:$I$200,8,FALSE),"")</f>
        <v/>
      </c>
      <c r="I41" s="59" t="str">
        <f>IFERROR(VLOOKUP($A41,Spieler!$A$11:$I$200,9,FALSE),"")</f>
        <v/>
      </c>
    </row>
    <row r="42" spans="1:9" x14ac:dyDescent="0.2">
      <c r="A42" s="12"/>
      <c r="B42" s="65" t="str">
        <f>IFERROR(VLOOKUP($A42,Spieler!$A$11:$I$200,2,FALSE),"")</f>
        <v/>
      </c>
      <c r="C42" s="65" t="str">
        <f>IFERROR(VLOOKUP($A42,Spieler!$A$11:$I$200,3,FALSE),"")</f>
        <v/>
      </c>
      <c r="D42" s="59" t="str">
        <f t="shared" si="0"/>
        <v/>
      </c>
      <c r="E42" s="65" t="str">
        <f>IFERROR(VLOOKUP($A42,Spieler!$A$11:$I$200,5,FALSE),"")</f>
        <v/>
      </c>
      <c r="F42" s="65" t="str">
        <f>IFERROR(VLOOKUP($A42,Spieler!$A$11:$I$200,6,FALSE),"")</f>
        <v/>
      </c>
      <c r="G42" s="59" t="str">
        <f>IFERROR(VLOOKUP($A42,Spieler!$A$11:$I$200,7,FALSE),"")</f>
        <v/>
      </c>
      <c r="H42" s="59" t="str">
        <f>IFERROR(VLOOKUP($A42,Spieler!$A$11:$I$200,8,FALSE),"")</f>
        <v/>
      </c>
      <c r="I42" s="59" t="str">
        <f>IFERROR(VLOOKUP($A42,Spieler!$A$11:$I$200,9,FALSE),"")</f>
        <v/>
      </c>
    </row>
    <row r="43" spans="1:9" x14ac:dyDescent="0.2">
      <c r="A43" s="22"/>
      <c r="B43" s="65" t="str">
        <f>IFERROR(VLOOKUP($A43,Spieler!$A$11:$I$200,2,FALSE),"")</f>
        <v/>
      </c>
      <c r="C43" s="65" t="str">
        <f>IFERROR(VLOOKUP($A43,Spieler!$A$11:$I$200,3,FALSE),"")</f>
        <v/>
      </c>
      <c r="D43" s="59" t="str">
        <f t="shared" si="0"/>
        <v/>
      </c>
      <c r="E43" s="65" t="str">
        <f>IFERROR(VLOOKUP($A43,Spieler!$A$11:$I$200,5,FALSE),"")</f>
        <v/>
      </c>
      <c r="F43" s="65" t="str">
        <f>IFERROR(VLOOKUP($A43,Spieler!$A$11:$I$200,6,FALSE),"")</f>
        <v/>
      </c>
      <c r="G43" s="59" t="str">
        <f>IFERROR(VLOOKUP($A43,Spieler!$A$11:$I$200,7,FALSE),"")</f>
        <v/>
      </c>
      <c r="H43" s="59" t="str">
        <f>IFERROR(VLOOKUP($A43,Spieler!$A$11:$I$200,8,FALSE),"")</f>
        <v/>
      </c>
      <c r="I43" s="59" t="str">
        <f>IFERROR(VLOOKUP($A43,Spieler!$A$11:$I$200,9,FALSE),"")</f>
        <v/>
      </c>
    </row>
    <row r="44" spans="1:9" x14ac:dyDescent="0.2">
      <c r="A44" s="28"/>
      <c r="B44" s="65" t="str">
        <f>IFERROR(VLOOKUP($A44,Spieler!$A$11:$I$200,2,FALSE),"")</f>
        <v/>
      </c>
      <c r="C44" s="65" t="str">
        <f>IFERROR(VLOOKUP($A44,Spieler!$A$11:$I$200,3,FALSE),"")</f>
        <v/>
      </c>
      <c r="D44" s="59" t="str">
        <f t="shared" si="0"/>
        <v/>
      </c>
      <c r="E44" s="65" t="str">
        <f>IFERROR(VLOOKUP($A44,Spieler!$A$11:$I$200,5,FALSE),"")</f>
        <v/>
      </c>
      <c r="F44" s="65" t="str">
        <f>IFERROR(VLOOKUP($A44,Spieler!$A$11:$I$200,6,FALSE),"")</f>
        <v/>
      </c>
      <c r="G44" s="59" t="str">
        <f>IFERROR(VLOOKUP($A44,Spieler!$A$11:$I$200,7,FALSE),"")</f>
        <v/>
      </c>
      <c r="H44" s="59" t="str">
        <f>IFERROR(VLOOKUP($A44,Spieler!$A$11:$I$200,8,FALSE),"")</f>
        <v/>
      </c>
      <c r="I44" s="59" t="str">
        <f>IFERROR(VLOOKUP($A44,Spieler!$A$11:$I$200,9,FALSE),"")</f>
        <v/>
      </c>
    </row>
    <row r="45" spans="1:9" x14ac:dyDescent="0.2">
      <c r="A45" s="22"/>
      <c r="B45" s="65" t="str">
        <f>IFERROR(VLOOKUP($A45,Spieler!$A$11:$I$200,2,FALSE),"")</f>
        <v/>
      </c>
      <c r="C45" s="65" t="str">
        <f>IFERROR(VLOOKUP($A45,Spieler!$A$11:$I$200,3,FALSE),"")</f>
        <v/>
      </c>
      <c r="D45" s="59" t="str">
        <f t="shared" si="0"/>
        <v/>
      </c>
      <c r="E45" s="65" t="str">
        <f>IFERROR(VLOOKUP($A45,Spieler!$A$11:$I$200,5,FALSE),"")</f>
        <v/>
      </c>
      <c r="F45" s="65" t="str">
        <f>IFERROR(VLOOKUP($A45,Spieler!$A$11:$I$200,6,FALSE),"")</f>
        <v/>
      </c>
      <c r="G45" s="59" t="str">
        <f>IFERROR(VLOOKUP($A45,Spieler!$A$11:$I$200,7,FALSE),"")</f>
        <v/>
      </c>
      <c r="H45" s="59" t="str">
        <f>IFERROR(VLOOKUP($A45,Spieler!$A$11:$I$200,8,FALSE),"")</f>
        <v/>
      </c>
      <c r="I45" s="59" t="str">
        <f>IFERROR(VLOOKUP($A45,Spieler!$A$11:$I$200,9,FALSE),"")</f>
        <v/>
      </c>
    </row>
    <row r="46" spans="1:9" ht="15" x14ac:dyDescent="0.3">
      <c r="A46" s="48"/>
      <c r="B46" s="65" t="str">
        <f>IFERROR(VLOOKUP($A46,Spieler!$A$11:$I$200,2,FALSE),"")</f>
        <v/>
      </c>
      <c r="C46" s="65" t="str">
        <f>IFERROR(VLOOKUP($A46,Spieler!$A$11:$I$200,3,FALSE),"")</f>
        <v/>
      </c>
      <c r="D46" s="59" t="str">
        <f t="shared" si="0"/>
        <v/>
      </c>
      <c r="E46" s="65" t="str">
        <f>IFERROR(VLOOKUP($A46,Spieler!$A$11:$I$200,5,FALSE),"")</f>
        <v/>
      </c>
      <c r="F46" s="65" t="str">
        <f>IFERROR(VLOOKUP($A46,Spieler!$A$11:$I$200,6,FALSE),"")</f>
        <v/>
      </c>
      <c r="G46" s="59" t="str">
        <f>IFERROR(VLOOKUP($A46,Spieler!$A$11:$I$200,7,FALSE),"")</f>
        <v/>
      </c>
      <c r="H46" s="59" t="str">
        <f>IFERROR(VLOOKUP($A46,Spieler!$A$11:$I$200,8,FALSE),"")</f>
        <v/>
      </c>
      <c r="I46" s="59" t="str">
        <f>IFERROR(VLOOKUP($A46,Spieler!$A$11:$I$200,9,FALSE),"")</f>
        <v/>
      </c>
    </row>
    <row r="47" spans="1:9" x14ac:dyDescent="0.2">
      <c r="A47" s="22"/>
      <c r="B47" s="65" t="str">
        <f>IFERROR(VLOOKUP($A47,Spieler!$A$11:$I$200,2,FALSE),"")</f>
        <v/>
      </c>
      <c r="C47" s="65" t="str">
        <f>IFERROR(VLOOKUP($A47,Spieler!$A$11:$I$200,3,FALSE),"")</f>
        <v/>
      </c>
      <c r="D47" s="59" t="str">
        <f t="shared" si="0"/>
        <v/>
      </c>
      <c r="E47" s="65" t="str">
        <f>IFERROR(VLOOKUP($A47,Spieler!$A$11:$I$200,5,FALSE),"")</f>
        <v/>
      </c>
      <c r="F47" s="65" t="str">
        <f>IFERROR(VLOOKUP($A47,Spieler!$A$11:$I$200,6,FALSE),"")</f>
        <v/>
      </c>
      <c r="G47" s="59" t="str">
        <f>IFERROR(VLOOKUP($A47,Spieler!$A$11:$I$200,7,FALSE),"")</f>
        <v/>
      </c>
      <c r="H47" s="59" t="str">
        <f>IFERROR(VLOOKUP($A47,Spieler!$A$11:$I$200,8,FALSE),"")</f>
        <v/>
      </c>
      <c r="I47" s="59" t="str">
        <f>IFERROR(VLOOKUP($A47,Spieler!$A$11:$I$200,9,FALSE),"")</f>
        <v/>
      </c>
    </row>
    <row r="48" spans="1:9" x14ac:dyDescent="0.2">
      <c r="A48" s="28"/>
      <c r="B48" s="65" t="str">
        <f>IFERROR(VLOOKUP($A48,Spieler!$A$11:$I$200,2,FALSE),"")</f>
        <v/>
      </c>
      <c r="C48" s="65" t="str">
        <f>IFERROR(VLOOKUP($A48,Spieler!$A$11:$I$200,3,FALSE),"")</f>
        <v/>
      </c>
      <c r="D48" s="59" t="str">
        <f t="shared" si="0"/>
        <v/>
      </c>
      <c r="E48" s="65" t="str">
        <f>IFERROR(VLOOKUP($A48,Spieler!$A$11:$I$200,5,FALSE),"")</f>
        <v/>
      </c>
      <c r="F48" s="65" t="str">
        <f>IFERROR(VLOOKUP($A48,Spieler!$A$11:$I$200,6,FALSE),"")</f>
        <v/>
      </c>
      <c r="G48" s="59" t="str">
        <f>IFERROR(VLOOKUP($A48,Spieler!$A$11:$I$200,7,FALSE),"")</f>
        <v/>
      </c>
      <c r="H48" s="59" t="str">
        <f>IFERROR(VLOOKUP($A48,Spieler!$A$11:$I$200,8,FALSE),"")</f>
        <v/>
      </c>
      <c r="I48" s="59" t="str">
        <f>IFERROR(VLOOKUP($A48,Spieler!$A$11:$I$200,9,FALSE),"")</f>
        <v/>
      </c>
    </row>
    <row r="49" spans="2:9" x14ac:dyDescent="0.2">
      <c r="B49" s="65" t="str">
        <f>IFERROR(VLOOKUP($A49,Spieler!$A$11:$I$200,2,FALSE),"")</f>
        <v/>
      </c>
      <c r="C49" s="65" t="str">
        <f>IFERROR(VLOOKUP($A49,Spieler!$A$11:$I$200,3,FALSE),"")</f>
        <v/>
      </c>
      <c r="D49" s="59" t="str">
        <f t="shared" si="0"/>
        <v/>
      </c>
      <c r="E49" s="65" t="str">
        <f>IFERROR(VLOOKUP($A49,Spieler!$A$11:$I$200,5,FALSE),"")</f>
        <v/>
      </c>
      <c r="F49" s="65" t="str">
        <f>IFERROR(VLOOKUP($A49,Spieler!$A$11:$I$200,6,FALSE),"")</f>
        <v/>
      </c>
      <c r="G49" s="59" t="str">
        <f>IFERROR(VLOOKUP($A49,Spieler!$A$11:$I$200,7,FALSE),"")</f>
        <v/>
      </c>
      <c r="H49" s="59" t="str">
        <f>IFERROR(VLOOKUP($A49,Spieler!$A$11:$I$200,8,FALSE),"")</f>
        <v/>
      </c>
      <c r="I49" s="59" t="str">
        <f>IFERROR(VLOOKUP($A49,Spieler!$A$11:$I$200,9,FALSE),"")</f>
        <v/>
      </c>
    </row>
    <row r="50" spans="2:9" x14ac:dyDescent="0.2">
      <c r="B50" s="65" t="str">
        <f>IFERROR(VLOOKUP($A50,Spieler!$A$11:$I$200,2,FALSE),"")</f>
        <v/>
      </c>
      <c r="C50" s="65" t="str">
        <f>IFERROR(VLOOKUP($A50,Spieler!$A$11:$I$200,3,FALSE),"")</f>
        <v/>
      </c>
      <c r="D50" s="59" t="str">
        <f t="shared" si="0"/>
        <v/>
      </c>
      <c r="E50" s="65" t="str">
        <f>IFERROR(VLOOKUP($A50,Spieler!$A$11:$I$200,5,FALSE),"")</f>
        <v/>
      </c>
      <c r="F50" s="65" t="str">
        <f>IFERROR(VLOOKUP($A50,Spieler!$A$11:$I$200,6,FALSE),"")</f>
        <v/>
      </c>
      <c r="G50" s="59" t="str">
        <f>IFERROR(VLOOKUP($A50,Spieler!$A$11:$I$200,7,FALSE),"")</f>
        <v/>
      </c>
      <c r="H50" s="59" t="str">
        <f>IFERROR(VLOOKUP($A50,Spieler!$A$11:$I$200,8,FALSE),"")</f>
        <v/>
      </c>
      <c r="I50" s="59" t="str">
        <f>IFERROR(VLOOKUP($A50,Spieler!$A$11:$I$200,9,FALSE),"")</f>
        <v/>
      </c>
    </row>
    <row r="51" spans="2:9" x14ac:dyDescent="0.2">
      <c r="B51" s="65" t="str">
        <f>IFERROR(VLOOKUP($A51,Spieler!$A$11:$I$200,2,FALSE),"")</f>
        <v/>
      </c>
      <c r="C51" s="65" t="str">
        <f>IFERROR(VLOOKUP($A51,Spieler!$A$11:$I$200,3,FALSE),"")</f>
        <v/>
      </c>
      <c r="D51" s="59" t="str">
        <f t="shared" si="0"/>
        <v/>
      </c>
      <c r="E51" s="65" t="str">
        <f>IFERROR(VLOOKUP($A51,Spieler!$A$11:$I$200,5,FALSE),"")</f>
        <v/>
      </c>
      <c r="F51" s="65" t="str">
        <f>IFERROR(VLOOKUP($A51,Spieler!$A$11:$I$200,6,FALSE),"")</f>
        <v/>
      </c>
      <c r="G51" s="59" t="str">
        <f>IFERROR(VLOOKUP($A51,Spieler!$A$11:$I$200,7,FALSE),"")</f>
        <v/>
      </c>
      <c r="H51" s="59" t="str">
        <f>IFERROR(VLOOKUP($A51,Spieler!$A$11:$I$200,8,FALSE),"")</f>
        <v/>
      </c>
      <c r="I51" s="59" t="str">
        <f>IFERROR(VLOOKUP($A51,Spieler!$A$11:$I$200,9,FALSE),"")</f>
        <v/>
      </c>
    </row>
    <row r="52" spans="2:9" x14ac:dyDescent="0.2">
      <c r="B52" s="65" t="str">
        <f>IFERROR(VLOOKUP($A52,Spieler!$A$11:$I$200,2,FALSE),"")</f>
        <v/>
      </c>
      <c r="C52" s="65" t="str">
        <f>IFERROR(VLOOKUP($A52,Spieler!$A$11:$I$200,3,FALSE),"")</f>
        <v/>
      </c>
      <c r="D52" s="59" t="str">
        <f t="shared" si="0"/>
        <v/>
      </c>
      <c r="E52" s="65" t="str">
        <f>IFERROR(VLOOKUP($A52,Spieler!$A$11:$I$200,5,FALSE),"")</f>
        <v/>
      </c>
      <c r="F52" s="65" t="str">
        <f>IFERROR(VLOOKUP($A52,Spieler!$A$11:$I$200,6,FALSE),"")</f>
        <v/>
      </c>
      <c r="G52" s="59" t="str">
        <f>IFERROR(VLOOKUP($A52,Spieler!$A$11:$I$200,7,FALSE),"")</f>
        <v/>
      </c>
      <c r="H52" s="59" t="str">
        <f>IFERROR(VLOOKUP($A52,Spieler!$A$11:$I$200,8,FALSE),"")</f>
        <v/>
      </c>
      <c r="I52" s="59" t="str">
        <f>IFERROR(VLOOKUP($A52,Spieler!$A$11:$I$200,9,FALSE),"")</f>
        <v/>
      </c>
    </row>
    <row r="53" spans="2:9" x14ac:dyDescent="0.2">
      <c r="B53" s="65" t="str">
        <f>IFERROR(VLOOKUP($A53,Spieler!$A$11:$I$200,2,FALSE),"")</f>
        <v/>
      </c>
      <c r="C53" s="65" t="str">
        <f>IFERROR(VLOOKUP($A53,Spieler!$A$11:$I$200,3,FALSE),"")</f>
        <v/>
      </c>
      <c r="D53" s="59" t="str">
        <f t="shared" si="0"/>
        <v/>
      </c>
      <c r="E53" s="65" t="str">
        <f>IFERROR(VLOOKUP($A53,Spieler!$A$11:$I$200,5,FALSE),"")</f>
        <v/>
      </c>
      <c r="F53" s="65" t="str">
        <f>IFERROR(VLOOKUP($A53,Spieler!$A$11:$I$200,6,FALSE),"")</f>
        <v/>
      </c>
      <c r="G53" s="59" t="str">
        <f>IFERROR(VLOOKUP($A53,Spieler!$A$11:$I$200,7,FALSE),"")</f>
        <v/>
      </c>
      <c r="H53" s="59" t="str">
        <f>IFERROR(VLOOKUP($A53,Spieler!$A$11:$I$200,8,FALSE),"")</f>
        <v/>
      </c>
      <c r="I53" s="59" t="str">
        <f>IFERROR(VLOOKUP($A53,Spieler!$A$11:$I$200,9,FALSE),"")</f>
        <v/>
      </c>
    </row>
    <row r="54" spans="2:9" x14ac:dyDescent="0.2">
      <c r="B54" s="65" t="str">
        <f>IFERROR(VLOOKUP($A54,Spieler!$A$11:$I$200,2,FALSE),"")</f>
        <v/>
      </c>
      <c r="C54" s="65" t="str">
        <f>IFERROR(VLOOKUP($A54,Spieler!$A$11:$I$200,3,FALSE),"")</f>
        <v/>
      </c>
      <c r="D54" s="59" t="str">
        <f t="shared" si="0"/>
        <v/>
      </c>
      <c r="E54" s="65" t="str">
        <f>IFERROR(VLOOKUP($A54,Spieler!$A$11:$I$200,5,FALSE),"")</f>
        <v/>
      </c>
      <c r="F54" s="65" t="str">
        <f>IFERROR(VLOOKUP($A54,Spieler!$A$11:$I$200,6,FALSE),"")</f>
        <v/>
      </c>
      <c r="G54" s="59" t="str">
        <f>IFERROR(VLOOKUP($A54,Spieler!$A$11:$I$200,7,FALSE),"")</f>
        <v/>
      </c>
      <c r="H54" s="59" t="str">
        <f>IFERROR(VLOOKUP($A54,Spieler!$A$11:$I$200,8,FALSE),"")</f>
        <v/>
      </c>
      <c r="I54" s="59" t="str">
        <f>IFERROR(VLOOKUP($A54,Spieler!$A$11:$I$200,9,FALSE),"")</f>
        <v/>
      </c>
    </row>
    <row r="55" spans="2:9" x14ac:dyDescent="0.2">
      <c r="B55" s="65" t="str">
        <f>IFERROR(VLOOKUP($A55,Spieler!$A$11:$I$200,2,FALSE),"")</f>
        <v/>
      </c>
      <c r="C55" s="65" t="str">
        <f>IFERROR(VLOOKUP($A55,Spieler!$A$11:$I$200,3,FALSE),"")</f>
        <v/>
      </c>
      <c r="D55" s="59" t="str">
        <f t="shared" si="0"/>
        <v/>
      </c>
      <c r="E55" s="65" t="str">
        <f>IFERROR(VLOOKUP($A55,Spieler!$A$11:$I$200,5,FALSE),"")</f>
        <v/>
      </c>
      <c r="F55" s="65" t="str">
        <f>IFERROR(VLOOKUP($A55,Spieler!$A$11:$I$200,6,FALSE),"")</f>
        <v/>
      </c>
      <c r="G55" s="59" t="str">
        <f>IFERROR(VLOOKUP($A55,Spieler!$A$11:$I$200,7,FALSE),"")</f>
        <v/>
      </c>
      <c r="H55" s="59" t="str">
        <f>IFERROR(VLOOKUP($A55,Spieler!$A$11:$I$200,8,FALSE),"")</f>
        <v/>
      </c>
      <c r="I55" s="59" t="str">
        <f>IFERROR(VLOOKUP($A55,Spieler!$A$11:$I$200,9,FALSE),"")</f>
        <v/>
      </c>
    </row>
    <row r="56" spans="2:9" x14ac:dyDescent="0.2">
      <c r="B56" s="65" t="str">
        <f>IFERROR(VLOOKUP($A56,Spieler!$A$11:$I$200,2,FALSE),"")</f>
        <v/>
      </c>
      <c r="C56" s="65" t="str">
        <f>IFERROR(VLOOKUP($A56,Spieler!$A$11:$I$200,3,FALSE),"")</f>
        <v/>
      </c>
      <c r="D56" s="59" t="str">
        <f t="shared" si="0"/>
        <v/>
      </c>
      <c r="E56" s="65" t="str">
        <f>IFERROR(VLOOKUP($A56,Spieler!$A$11:$I$200,5,FALSE),"")</f>
        <v/>
      </c>
      <c r="F56" s="65" t="str">
        <f>IFERROR(VLOOKUP($A56,Spieler!$A$11:$I$200,6,FALSE),"")</f>
        <v/>
      </c>
      <c r="G56" s="59" t="str">
        <f>IFERROR(VLOOKUP($A56,Spieler!$A$11:$I$200,7,FALSE),"")</f>
        <v/>
      </c>
      <c r="H56" s="59" t="str">
        <f>IFERROR(VLOOKUP($A56,Spieler!$A$11:$I$200,8,FALSE),"")</f>
        <v/>
      </c>
      <c r="I56" s="59" t="str">
        <f>IFERROR(VLOOKUP($A56,Spieler!$A$11:$I$200,9,FALSE),"")</f>
        <v/>
      </c>
    </row>
    <row r="57" spans="2:9" x14ac:dyDescent="0.2">
      <c r="B57" s="65" t="str">
        <f>IFERROR(VLOOKUP($A57,Spieler!$A$11:$I$200,2,FALSE),"")</f>
        <v/>
      </c>
      <c r="C57" s="65" t="str">
        <f>IFERROR(VLOOKUP($A57,Spieler!$A$11:$I$200,3,FALSE),"")</f>
        <v/>
      </c>
      <c r="D57" s="59" t="str">
        <f t="shared" si="0"/>
        <v/>
      </c>
      <c r="E57" s="65" t="str">
        <f>IFERROR(VLOOKUP($A57,Spieler!$A$11:$I$200,5,FALSE),"")</f>
        <v/>
      </c>
      <c r="F57" s="65" t="str">
        <f>IFERROR(VLOOKUP($A57,Spieler!$A$11:$I$200,6,FALSE),"")</f>
        <v/>
      </c>
      <c r="G57" s="59" t="str">
        <f>IFERROR(VLOOKUP($A57,Spieler!$A$11:$I$200,7,FALSE),"")</f>
        <v/>
      </c>
      <c r="H57" s="59" t="str">
        <f>IFERROR(VLOOKUP($A57,Spieler!$A$11:$I$200,8,FALSE),"")</f>
        <v/>
      </c>
      <c r="I57" s="59" t="str">
        <f>IFERROR(VLOOKUP($A57,Spieler!$A$11:$I$200,9,FALSE),"")</f>
        <v/>
      </c>
    </row>
    <row r="58" spans="2:9" x14ac:dyDescent="0.2">
      <c r="B58" s="65" t="str">
        <f>IFERROR(VLOOKUP($A58,Spieler!$A$11:$I$200,2,FALSE),"")</f>
        <v/>
      </c>
      <c r="C58" s="65" t="str">
        <f>IFERROR(VLOOKUP($A58,Spieler!$A$11:$I$200,3,FALSE),"")</f>
        <v/>
      </c>
      <c r="D58" s="59" t="str">
        <f t="shared" si="0"/>
        <v/>
      </c>
      <c r="E58" s="65" t="str">
        <f>IFERROR(VLOOKUP($A58,Spieler!$A$11:$I$200,5,FALSE),"")</f>
        <v/>
      </c>
      <c r="F58" s="65" t="str">
        <f>IFERROR(VLOOKUP($A58,Spieler!$A$11:$I$200,6,FALSE),"")</f>
        <v/>
      </c>
      <c r="G58" s="59" t="str">
        <f>IFERROR(VLOOKUP($A58,Spieler!$A$11:$I$200,7,FALSE),"")</f>
        <v/>
      </c>
      <c r="H58" s="59" t="str">
        <f>IFERROR(VLOOKUP($A58,Spieler!$A$11:$I$200,8,FALSE),"")</f>
        <v/>
      </c>
      <c r="I58" s="59" t="str">
        <f>IFERROR(VLOOKUP($A58,Spieler!$A$11:$I$200,9,FALSE),"")</f>
        <v/>
      </c>
    </row>
    <row r="59" spans="2:9" x14ac:dyDescent="0.2">
      <c r="B59" s="65" t="str">
        <f>IFERROR(VLOOKUP($A59,Spieler!$A$11:$I$200,2,FALSE),"")</f>
        <v/>
      </c>
      <c r="C59" s="65" t="str">
        <f>IFERROR(VLOOKUP($A59,Spieler!$A$11:$I$200,3,FALSE),"")</f>
        <v/>
      </c>
      <c r="D59" s="59" t="str">
        <f t="shared" si="0"/>
        <v/>
      </c>
      <c r="E59" s="65" t="str">
        <f>IFERROR(VLOOKUP($A59,Spieler!$A$11:$I$200,5,FALSE),"")</f>
        <v/>
      </c>
      <c r="F59" s="65" t="str">
        <f>IFERROR(VLOOKUP($A59,Spieler!$A$11:$I$200,6,FALSE),"")</f>
        <v/>
      </c>
      <c r="G59" s="59" t="str">
        <f>IFERROR(VLOOKUP($A59,Spieler!$A$11:$I$200,7,FALSE),"")</f>
        <v/>
      </c>
      <c r="H59" s="59" t="str">
        <f>IFERROR(VLOOKUP($A59,Spieler!$A$11:$I$200,8,FALSE),"")</f>
        <v/>
      </c>
      <c r="I59" s="59" t="str">
        <f>IFERROR(VLOOKUP($A59,Spieler!$A$11:$I$200,9,FALSE),"")</f>
        <v/>
      </c>
    </row>
    <row r="60" spans="2:9" x14ac:dyDescent="0.2">
      <c r="B60" s="65" t="str">
        <f>IFERROR(VLOOKUP($A60,Spieler!$A$11:$I$200,2,FALSE),"")</f>
        <v/>
      </c>
      <c r="C60" s="65" t="str">
        <f>IFERROR(VLOOKUP($A60,Spieler!$A$11:$I$200,3,FALSE),"")</f>
        <v/>
      </c>
      <c r="D60" s="59" t="str">
        <f t="shared" si="0"/>
        <v/>
      </c>
      <c r="E60" s="65" t="str">
        <f>IFERROR(VLOOKUP($A60,Spieler!$A$11:$I$200,5,FALSE),"")</f>
        <v/>
      </c>
      <c r="F60" s="65" t="str">
        <f>IFERROR(VLOOKUP($A60,Spieler!$A$11:$I$200,6,FALSE),"")</f>
        <v/>
      </c>
      <c r="G60" s="59" t="str">
        <f>IFERROR(VLOOKUP($A60,Spieler!$A$11:$I$200,7,FALSE),"")</f>
        <v/>
      </c>
      <c r="H60" s="59" t="str">
        <f>IFERROR(VLOOKUP($A60,Spieler!$A$11:$I$200,8,FALSE),"")</f>
        <v/>
      </c>
      <c r="I60" s="59" t="str">
        <f>IFERROR(VLOOKUP($A60,Spieler!$A$11:$I$200,9,FALSE),"")</f>
        <v/>
      </c>
    </row>
    <row r="61" spans="2:9" x14ac:dyDescent="0.2">
      <c r="B61" s="65" t="str">
        <f>IFERROR(VLOOKUP($A61,Spieler!$A$11:$I$200,2,FALSE),"")</f>
        <v/>
      </c>
      <c r="C61" s="65" t="str">
        <f>IFERROR(VLOOKUP($A61,Spieler!$A$11:$I$200,3,FALSE),"")</f>
        <v/>
      </c>
      <c r="D61" s="59" t="str">
        <f t="shared" si="0"/>
        <v/>
      </c>
      <c r="E61" s="65" t="str">
        <f>IFERROR(VLOOKUP($A61,Spieler!$A$11:$I$200,5,FALSE),"")</f>
        <v/>
      </c>
      <c r="F61" s="65" t="str">
        <f>IFERROR(VLOOKUP($A61,Spieler!$A$11:$I$200,6,FALSE),"")</f>
        <v/>
      </c>
      <c r="G61" s="59" t="str">
        <f>IFERROR(VLOOKUP($A61,Spieler!$A$11:$I$200,7,FALSE),"")</f>
        <v/>
      </c>
      <c r="H61" s="59" t="str">
        <f>IFERROR(VLOOKUP($A61,Spieler!$A$11:$I$200,8,FALSE),"")</f>
        <v/>
      </c>
      <c r="I61" s="59" t="str">
        <f>IFERROR(VLOOKUP($A61,Spieler!$A$11:$I$200,9,FALSE),"")</f>
        <v/>
      </c>
    </row>
    <row r="62" spans="2:9" x14ac:dyDescent="0.2">
      <c r="B62" s="65" t="str">
        <f>IFERROR(VLOOKUP($A62,Spieler!$A$11:$I$200,2,FALSE),"")</f>
        <v/>
      </c>
      <c r="C62" s="65" t="str">
        <f>IFERROR(VLOOKUP($A62,Spieler!$A$11:$I$200,3,FALSE),"")</f>
        <v/>
      </c>
      <c r="D62" s="59" t="str">
        <f t="shared" si="0"/>
        <v/>
      </c>
      <c r="E62" s="65" t="str">
        <f>IFERROR(VLOOKUP($A62,Spieler!$A$11:$I$200,5,FALSE),"")</f>
        <v/>
      </c>
      <c r="F62" s="65" t="str">
        <f>IFERROR(VLOOKUP($A62,Spieler!$A$11:$I$200,6,FALSE),"")</f>
        <v/>
      </c>
      <c r="G62" s="59" t="str">
        <f>IFERROR(VLOOKUP($A62,Spieler!$A$11:$I$200,7,FALSE),"")</f>
        <v/>
      </c>
      <c r="H62" s="59" t="str">
        <f>IFERROR(VLOOKUP($A62,Spieler!$A$11:$I$200,8,FALSE),"")</f>
        <v/>
      </c>
      <c r="I62" s="59" t="str">
        <f>IFERROR(VLOOKUP($A62,Spieler!$A$11:$I$200,9,FALSE),"")</f>
        <v/>
      </c>
    </row>
    <row r="63" spans="2:9" x14ac:dyDescent="0.2">
      <c r="B63" s="65" t="str">
        <f>IFERROR(VLOOKUP($A63,Spieler!$A$11:$I$200,2,FALSE),"")</f>
        <v/>
      </c>
      <c r="C63" s="65" t="str">
        <f>IFERROR(VLOOKUP($A63,Spieler!$A$11:$I$200,3,FALSE),"")</f>
        <v/>
      </c>
      <c r="D63" s="59" t="str">
        <f t="shared" si="0"/>
        <v/>
      </c>
      <c r="E63" s="65" t="str">
        <f>IFERROR(VLOOKUP($A63,Spieler!$A$11:$I$200,5,FALSE),"")</f>
        <v/>
      </c>
      <c r="F63" s="65" t="str">
        <f>IFERROR(VLOOKUP($A63,Spieler!$A$11:$I$200,6,FALSE),"")</f>
        <v/>
      </c>
      <c r="G63" s="59" t="str">
        <f>IFERROR(VLOOKUP($A63,Spieler!$A$11:$I$200,7,FALSE),"")</f>
        <v/>
      </c>
      <c r="H63" s="59" t="str">
        <f>IFERROR(VLOOKUP($A63,Spieler!$A$11:$I$200,8,FALSE),"")</f>
        <v/>
      </c>
      <c r="I63" s="59" t="str">
        <f>IFERROR(VLOOKUP($A63,Spieler!$A$11:$I$200,9,FALSE),"")</f>
        <v/>
      </c>
    </row>
    <row r="64" spans="2:9" x14ac:dyDescent="0.2">
      <c r="B64" s="65" t="str">
        <f>IFERROR(VLOOKUP($A64,Spieler!$A$11:$I$200,2,FALSE),"")</f>
        <v/>
      </c>
      <c r="C64" s="65" t="str">
        <f>IFERROR(VLOOKUP($A64,Spieler!$A$11:$I$200,3,FALSE),"")</f>
        <v/>
      </c>
      <c r="D64" s="59" t="str">
        <f t="shared" si="0"/>
        <v/>
      </c>
      <c r="E64" s="65" t="str">
        <f>IFERROR(VLOOKUP($A64,Spieler!$A$11:$I$200,5,FALSE),"")</f>
        <v/>
      </c>
      <c r="F64" s="65" t="str">
        <f>IFERROR(VLOOKUP($A64,Spieler!$A$11:$I$200,6,FALSE),"")</f>
        <v/>
      </c>
      <c r="G64" s="59" t="str">
        <f>IFERROR(VLOOKUP($A64,Spieler!$A$11:$I$200,7,FALSE),"")</f>
        <v/>
      </c>
      <c r="H64" s="59" t="str">
        <f>IFERROR(VLOOKUP($A64,Spieler!$A$11:$I$200,8,FALSE),"")</f>
        <v/>
      </c>
      <c r="I64" s="59" t="str">
        <f>IFERROR(VLOOKUP($A64,Spieler!$A$11:$I$200,9,FALSE),"")</f>
        <v/>
      </c>
    </row>
    <row r="65" spans="2:9" x14ac:dyDescent="0.2">
      <c r="B65" s="65" t="str">
        <f>IFERROR(VLOOKUP($A65,Spieler!$A$11:$I$200,2,FALSE),"")</f>
        <v/>
      </c>
      <c r="C65" s="65" t="str">
        <f>IFERROR(VLOOKUP($A65,Spieler!$A$11:$I$200,3,FALSE),"")</f>
        <v/>
      </c>
      <c r="D65" s="59" t="str">
        <f t="shared" si="0"/>
        <v/>
      </c>
      <c r="E65" s="65" t="str">
        <f>IFERROR(VLOOKUP($A65,Spieler!$A$11:$I$200,5,FALSE),"")</f>
        <v/>
      </c>
      <c r="F65" s="65" t="str">
        <f>IFERROR(VLOOKUP($A65,Spieler!$A$11:$I$200,6,FALSE),"")</f>
        <v/>
      </c>
      <c r="G65" s="59" t="str">
        <f>IFERROR(VLOOKUP($A65,Spieler!$A$11:$I$200,7,FALSE),"")</f>
        <v/>
      </c>
      <c r="H65" s="59" t="str">
        <f>IFERROR(VLOOKUP($A65,Spieler!$A$11:$I$200,8,FALSE),"")</f>
        <v/>
      </c>
      <c r="I65" s="59" t="str">
        <f>IFERROR(VLOOKUP($A65,Spieler!$A$11:$I$200,9,FALSE),"")</f>
        <v/>
      </c>
    </row>
    <row r="66" spans="2:9" x14ac:dyDescent="0.2">
      <c r="B66" s="65" t="str">
        <f>IFERROR(VLOOKUP($A66,Spieler!$A$11:$I$200,2,FALSE),"")</f>
        <v/>
      </c>
      <c r="C66" s="65" t="str">
        <f>IFERROR(VLOOKUP($A66,Spieler!$A$11:$I$200,3,FALSE),"")</f>
        <v/>
      </c>
      <c r="D66" s="59" t="str">
        <f t="shared" si="0"/>
        <v/>
      </c>
      <c r="E66" s="65" t="str">
        <f>IFERROR(VLOOKUP($A66,Spieler!$A$11:$I$200,5,FALSE),"")</f>
        <v/>
      </c>
      <c r="F66" s="65" t="str">
        <f>IFERROR(VLOOKUP($A66,Spieler!$A$11:$I$200,6,FALSE),"")</f>
        <v/>
      </c>
      <c r="G66" s="59" t="str">
        <f>IFERROR(VLOOKUP($A66,Spieler!$A$11:$I$200,7,FALSE),"")</f>
        <v/>
      </c>
      <c r="H66" s="59" t="str">
        <f>IFERROR(VLOOKUP($A66,Spieler!$A$11:$I$200,8,FALSE),"")</f>
        <v/>
      </c>
      <c r="I66" s="59" t="str">
        <f>IFERROR(VLOOKUP($A66,Spieler!$A$11:$I$200,9,FALSE),"")</f>
        <v/>
      </c>
    </row>
    <row r="67" spans="2:9" x14ac:dyDescent="0.2">
      <c r="B67" s="65" t="str">
        <f>IFERROR(VLOOKUP($A67,Spieler!$A$11:$I$200,2,FALSE),"")</f>
        <v/>
      </c>
      <c r="C67" s="65" t="str">
        <f>IFERROR(VLOOKUP($A67,Spieler!$A$11:$I$200,3,FALSE),"")</f>
        <v/>
      </c>
      <c r="D67" s="59" t="str">
        <f t="shared" si="0"/>
        <v/>
      </c>
      <c r="E67" s="65" t="str">
        <f>IFERROR(VLOOKUP($A67,Spieler!$A$11:$I$200,5,FALSE),"")</f>
        <v/>
      </c>
      <c r="F67" s="65" t="str">
        <f>IFERROR(VLOOKUP($A67,Spieler!$A$11:$I$200,6,FALSE),"")</f>
        <v/>
      </c>
      <c r="G67" s="59" t="str">
        <f>IFERROR(VLOOKUP($A67,Spieler!$A$11:$I$200,7,FALSE),"")</f>
        <v/>
      </c>
      <c r="H67" s="59" t="str">
        <f>IFERROR(VLOOKUP($A67,Spieler!$A$11:$I$200,8,FALSE),"")</f>
        <v/>
      </c>
      <c r="I67" s="59" t="str">
        <f>IFERROR(VLOOKUP($A67,Spieler!$A$11:$I$200,9,FALSE),"")</f>
        <v/>
      </c>
    </row>
    <row r="68" spans="2:9" x14ac:dyDescent="0.2">
      <c r="B68" s="65" t="str">
        <f>IFERROR(VLOOKUP($A68,Spieler!$A$11:$I$200,2,FALSE),"")</f>
        <v/>
      </c>
      <c r="C68" s="65" t="str">
        <f>IFERROR(VLOOKUP($A68,Spieler!$A$11:$I$200,3,FALSE),"")</f>
        <v/>
      </c>
      <c r="D68" s="59" t="str">
        <f t="shared" si="0"/>
        <v/>
      </c>
      <c r="E68" s="65" t="str">
        <f>IFERROR(VLOOKUP($A68,Spieler!$A$11:$I$200,5,FALSE),"")</f>
        <v/>
      </c>
      <c r="F68" s="65" t="str">
        <f>IFERROR(VLOOKUP($A68,Spieler!$A$11:$I$200,6,FALSE),"")</f>
        <v/>
      </c>
      <c r="G68" s="59" t="str">
        <f>IFERROR(VLOOKUP($A68,Spieler!$A$11:$I$200,7,FALSE),"")</f>
        <v/>
      </c>
      <c r="H68" s="59" t="str">
        <f>IFERROR(VLOOKUP($A68,Spieler!$A$11:$I$200,8,FALSE),"")</f>
        <v/>
      </c>
      <c r="I68" s="59" t="str">
        <f>IFERROR(VLOOKUP($A68,Spieler!$A$11:$I$200,9,FALSE),"")</f>
        <v/>
      </c>
    </row>
    <row r="69" spans="2:9" x14ac:dyDescent="0.2">
      <c r="B69" s="65" t="str">
        <f>IFERROR(VLOOKUP($A69,Spieler!$A$11:$I$200,2,FALSE),"")</f>
        <v/>
      </c>
      <c r="C69" s="65" t="str">
        <f>IFERROR(VLOOKUP($A69,Spieler!$A$11:$I$200,3,FALSE),"")</f>
        <v/>
      </c>
      <c r="D69" s="59" t="str">
        <f t="shared" si="0"/>
        <v/>
      </c>
      <c r="E69" s="65" t="str">
        <f>IFERROR(VLOOKUP($A69,Spieler!$A$11:$I$200,5,FALSE),"")</f>
        <v/>
      </c>
      <c r="F69" s="65" t="str">
        <f>IFERROR(VLOOKUP($A69,Spieler!$A$11:$I$200,6,FALSE),"")</f>
        <v/>
      </c>
      <c r="G69" s="59" t="str">
        <f>IFERROR(VLOOKUP($A69,Spieler!$A$11:$I$200,7,FALSE),"")</f>
        <v/>
      </c>
      <c r="H69" s="59" t="str">
        <f>IFERROR(VLOOKUP($A69,Spieler!$A$11:$I$200,8,FALSE),"")</f>
        <v/>
      </c>
      <c r="I69" s="59" t="str">
        <f>IFERROR(VLOOKUP($A69,Spieler!$A$11:$I$200,9,FALSE),"")</f>
        <v/>
      </c>
    </row>
    <row r="70" spans="2:9" x14ac:dyDescent="0.2">
      <c r="B70" s="65" t="str">
        <f>IFERROR(VLOOKUP($A70,Spieler!$A$11:$I$200,2,FALSE),"")</f>
        <v/>
      </c>
      <c r="C70" s="65" t="str">
        <f>IFERROR(VLOOKUP($A70,Spieler!$A$11:$I$200,3,FALSE),"")</f>
        <v/>
      </c>
      <c r="D70" s="59" t="str">
        <f t="shared" si="0"/>
        <v/>
      </c>
      <c r="E70" s="65" t="str">
        <f>IFERROR(VLOOKUP($A70,Spieler!$A$11:$I$200,5,FALSE),"")</f>
        <v/>
      </c>
      <c r="F70" s="65" t="str">
        <f>IFERROR(VLOOKUP($A70,Spieler!$A$11:$I$200,6,FALSE),"")</f>
        <v/>
      </c>
      <c r="G70" s="59" t="str">
        <f>IFERROR(VLOOKUP($A70,Spieler!$A$11:$I$200,7,FALSE),"")</f>
        <v/>
      </c>
      <c r="H70" s="59" t="str">
        <f>IFERROR(VLOOKUP($A70,Spieler!$A$11:$I$200,8,FALSE),"")</f>
        <v/>
      </c>
      <c r="I70" s="59" t="str">
        <f>IFERROR(VLOOKUP($A70,Spieler!$A$11:$I$200,9,FALSE),"")</f>
        <v/>
      </c>
    </row>
    <row r="71" spans="2:9" x14ac:dyDescent="0.2">
      <c r="B71" s="65" t="str">
        <f>IFERROR(VLOOKUP($A71,Spieler!$A$11:$I$200,2,FALSE),"")</f>
        <v/>
      </c>
      <c r="C71" s="65" t="str">
        <f>IFERROR(VLOOKUP($A71,Spieler!$A$11:$I$200,3,FALSE),"")</f>
        <v/>
      </c>
      <c r="D71" s="59" t="str">
        <f t="shared" si="0"/>
        <v/>
      </c>
      <c r="E71" s="65" t="str">
        <f>IFERROR(VLOOKUP($A71,Spieler!$A$11:$I$200,5,FALSE),"")</f>
        <v/>
      </c>
      <c r="F71" s="65" t="str">
        <f>IFERROR(VLOOKUP($A71,Spieler!$A$11:$I$200,6,FALSE),"")</f>
        <v/>
      </c>
      <c r="G71" s="59" t="str">
        <f>IFERROR(VLOOKUP($A71,Spieler!$A$11:$I$200,7,FALSE),"")</f>
        <v/>
      </c>
      <c r="H71" s="59" t="str">
        <f>IFERROR(VLOOKUP($A71,Spieler!$A$11:$I$200,8,FALSE),"")</f>
        <v/>
      </c>
      <c r="I71" s="59" t="str">
        <f>IFERROR(VLOOKUP($A71,Spieler!$A$11:$I$200,9,FALSE),"")</f>
        <v/>
      </c>
    </row>
    <row r="72" spans="2:9" x14ac:dyDescent="0.2">
      <c r="B72" s="65" t="str">
        <f>IFERROR(VLOOKUP($A72,Spieler!$A$11:$I$200,2,FALSE),"")</f>
        <v/>
      </c>
      <c r="C72" s="65" t="str">
        <f>IFERROR(VLOOKUP($A72,Spieler!$A$11:$I$200,3,FALSE),"")</f>
        <v/>
      </c>
      <c r="D72" s="59" t="str">
        <f t="shared" si="0"/>
        <v/>
      </c>
      <c r="E72" s="65" t="str">
        <f>IFERROR(VLOOKUP($A72,Spieler!$A$11:$I$200,5,FALSE),"")</f>
        <v/>
      </c>
      <c r="F72" s="65" t="str">
        <f>IFERROR(VLOOKUP($A72,Spieler!$A$11:$I$200,6,FALSE),"")</f>
        <v/>
      </c>
      <c r="G72" s="59" t="str">
        <f>IFERROR(VLOOKUP($A72,Spieler!$A$11:$I$200,7,FALSE),"")</f>
        <v/>
      </c>
      <c r="H72" s="59" t="str">
        <f>IFERROR(VLOOKUP($A72,Spieler!$A$11:$I$200,8,FALSE),"")</f>
        <v/>
      </c>
      <c r="I72" s="59" t="str">
        <f>IFERROR(VLOOKUP($A72,Spieler!$A$11:$I$200,9,FALSE),"")</f>
        <v/>
      </c>
    </row>
    <row r="73" spans="2:9" x14ac:dyDescent="0.2">
      <c r="B73" s="65" t="str">
        <f>IFERROR(VLOOKUP($A73,Spieler!$A$11:$I$200,2,FALSE),"")</f>
        <v/>
      </c>
      <c r="C73" s="65" t="str">
        <f>IFERROR(VLOOKUP($A73,Spieler!$A$11:$I$200,3,FALSE),"")</f>
        <v/>
      </c>
      <c r="D73" s="59" t="str">
        <f t="shared" si="0"/>
        <v/>
      </c>
      <c r="E73" s="65" t="str">
        <f>IFERROR(VLOOKUP($A73,Spieler!$A$11:$I$200,5,FALSE),"")</f>
        <v/>
      </c>
      <c r="F73" s="65" t="str">
        <f>IFERROR(VLOOKUP($A73,Spieler!$A$11:$I$200,6,FALSE),"")</f>
        <v/>
      </c>
      <c r="G73" s="59" t="str">
        <f>IFERROR(VLOOKUP($A73,Spieler!$A$11:$I$200,7,FALSE),"")</f>
        <v/>
      </c>
      <c r="H73" s="59" t="str">
        <f>IFERROR(VLOOKUP($A73,Spieler!$A$11:$I$200,8,FALSE),"")</f>
        <v/>
      </c>
      <c r="I73" s="59" t="str">
        <f>IFERROR(VLOOKUP($A73,Spieler!$A$11:$I$200,9,FALSE),"")</f>
        <v/>
      </c>
    </row>
    <row r="74" spans="2:9" x14ac:dyDescent="0.2">
      <c r="B74" s="65" t="str">
        <f>IFERROR(VLOOKUP($A74,Spieler!$A$11:$I$200,2,FALSE),"")</f>
        <v/>
      </c>
      <c r="C74" s="65" t="str">
        <f>IFERROR(VLOOKUP($A74,Spieler!$A$11:$I$200,3,FALSE),"")</f>
        <v/>
      </c>
      <c r="D74" s="59" t="str">
        <f t="shared" si="0"/>
        <v/>
      </c>
      <c r="E74" s="65" t="str">
        <f>IFERROR(VLOOKUP($A74,Spieler!$A$11:$I$200,5,FALSE),"")</f>
        <v/>
      </c>
      <c r="F74" s="65" t="str">
        <f>IFERROR(VLOOKUP($A74,Spieler!$A$11:$I$200,6,FALSE),"")</f>
        <v/>
      </c>
      <c r="G74" s="59" t="str">
        <f>IFERROR(VLOOKUP($A74,Spieler!$A$11:$I$200,7,FALSE),"")</f>
        <v/>
      </c>
      <c r="H74" s="59" t="str">
        <f>IFERROR(VLOOKUP($A74,Spieler!$A$11:$I$200,8,FALSE),"")</f>
        <v/>
      </c>
      <c r="I74" s="59" t="str">
        <f>IFERROR(VLOOKUP($A74,Spieler!$A$11:$I$200,9,FALSE),"")</f>
        <v/>
      </c>
    </row>
    <row r="75" spans="2:9" x14ac:dyDescent="0.2">
      <c r="B75" s="65" t="str">
        <f>IFERROR(VLOOKUP($A75,Spieler!$A$11:$I$200,2,FALSE),"")</f>
        <v/>
      </c>
      <c r="C75" s="65" t="str">
        <f>IFERROR(VLOOKUP($A75,Spieler!$A$11:$I$200,3,FALSE),"")</f>
        <v/>
      </c>
      <c r="D75" s="59" t="str">
        <f t="shared" si="0"/>
        <v/>
      </c>
      <c r="E75" s="65" t="str">
        <f>IFERROR(VLOOKUP($A75,Spieler!$A$11:$I$200,5,FALSE),"")</f>
        <v/>
      </c>
      <c r="F75" s="65" t="str">
        <f>IFERROR(VLOOKUP($A75,Spieler!$A$11:$I$200,6,FALSE),"")</f>
        <v/>
      </c>
      <c r="G75" s="59" t="str">
        <f>IFERROR(VLOOKUP($A75,Spieler!$A$11:$I$200,7,FALSE),"")</f>
        <v/>
      </c>
      <c r="H75" s="59" t="str">
        <f>IFERROR(VLOOKUP($A75,Spieler!$A$11:$I$200,8,FALSE),"")</f>
        <v/>
      </c>
      <c r="I75" s="59" t="str">
        <f>IFERROR(VLOOKUP($A75,Spieler!$A$11:$I$200,9,FALSE),"")</f>
        <v/>
      </c>
    </row>
    <row r="76" spans="2:9" x14ac:dyDescent="0.2">
      <c r="B76" s="65" t="str">
        <f>IFERROR(VLOOKUP($A76,Spieler!$A$11:$I$200,2,FALSE),"")</f>
        <v/>
      </c>
      <c r="C76" s="65" t="str">
        <f>IFERROR(VLOOKUP($A76,Spieler!$A$11:$I$200,3,FALSE),"")</f>
        <v/>
      </c>
      <c r="D76" s="59" t="str">
        <f t="shared" ref="D76:D101" si="1">IF(B76="","",YEAR(B76))</f>
        <v/>
      </c>
      <c r="E76" s="65" t="str">
        <f>IFERROR(VLOOKUP($A76,Spieler!$A$11:$I$200,5,FALSE),"")</f>
        <v/>
      </c>
      <c r="F76" s="65" t="str">
        <f>IFERROR(VLOOKUP($A76,Spieler!$A$11:$I$200,6,FALSE),"")</f>
        <v/>
      </c>
      <c r="G76" s="59" t="str">
        <f>IFERROR(VLOOKUP($A76,Spieler!$A$11:$I$200,7,FALSE),"")</f>
        <v/>
      </c>
      <c r="H76" s="59" t="str">
        <f>IFERROR(VLOOKUP($A76,Spieler!$A$11:$I$200,8,FALSE),"")</f>
        <v/>
      </c>
      <c r="I76" s="59" t="str">
        <f>IFERROR(VLOOKUP($A76,Spieler!$A$11:$I$200,9,FALSE),"")</f>
        <v/>
      </c>
    </row>
    <row r="77" spans="2:9" x14ac:dyDescent="0.2">
      <c r="B77" s="65" t="str">
        <f>IFERROR(VLOOKUP($A77,Spieler!$A$11:$I$200,2,FALSE),"")</f>
        <v/>
      </c>
      <c r="C77" s="65" t="str">
        <f>IFERROR(VLOOKUP($A77,Spieler!$A$11:$I$200,3,FALSE),"")</f>
        <v/>
      </c>
      <c r="D77" s="59" t="str">
        <f t="shared" si="1"/>
        <v/>
      </c>
      <c r="E77" s="65" t="str">
        <f>IFERROR(VLOOKUP($A77,Spieler!$A$11:$I$200,5,FALSE),"")</f>
        <v/>
      </c>
      <c r="F77" s="65" t="str">
        <f>IFERROR(VLOOKUP($A77,Spieler!$A$11:$I$200,6,FALSE),"")</f>
        <v/>
      </c>
      <c r="G77" s="59" t="str">
        <f>IFERROR(VLOOKUP($A77,Spieler!$A$11:$I$200,7,FALSE),"")</f>
        <v/>
      </c>
      <c r="H77" s="59" t="str">
        <f>IFERROR(VLOOKUP($A77,Spieler!$A$11:$I$200,8,FALSE),"")</f>
        <v/>
      </c>
      <c r="I77" s="59" t="str">
        <f>IFERROR(VLOOKUP($A77,Spieler!$A$11:$I$200,9,FALSE),"")</f>
        <v/>
      </c>
    </row>
    <row r="78" spans="2:9" x14ac:dyDescent="0.2">
      <c r="B78" s="65" t="str">
        <f>IFERROR(VLOOKUP($A78,Spieler!$A$11:$I$200,2,FALSE),"")</f>
        <v/>
      </c>
      <c r="C78" s="65" t="str">
        <f>IFERROR(VLOOKUP($A78,Spieler!$A$11:$I$200,3,FALSE),"")</f>
        <v/>
      </c>
      <c r="D78" s="59" t="str">
        <f t="shared" si="1"/>
        <v/>
      </c>
      <c r="E78" s="65" t="str">
        <f>IFERROR(VLOOKUP($A78,Spieler!$A$11:$I$200,5,FALSE),"")</f>
        <v/>
      </c>
      <c r="F78" s="65" t="str">
        <f>IFERROR(VLOOKUP($A78,Spieler!$A$11:$I$200,6,FALSE),"")</f>
        <v/>
      </c>
      <c r="G78" s="59" t="str">
        <f>IFERROR(VLOOKUP($A78,Spieler!$A$11:$I$200,7,FALSE),"")</f>
        <v/>
      </c>
      <c r="H78" s="59" t="str">
        <f>IFERROR(VLOOKUP($A78,Spieler!$A$11:$I$200,8,FALSE),"")</f>
        <v/>
      </c>
      <c r="I78" s="59" t="str">
        <f>IFERROR(VLOOKUP($A78,Spieler!$A$11:$I$200,9,FALSE),"")</f>
        <v/>
      </c>
    </row>
    <row r="79" spans="2:9" x14ac:dyDescent="0.2">
      <c r="B79" s="65" t="str">
        <f>IFERROR(VLOOKUP($A79,Spieler!$A$11:$I$200,2,FALSE),"")</f>
        <v/>
      </c>
      <c r="C79" s="65" t="str">
        <f>IFERROR(VLOOKUP($A79,Spieler!$A$11:$I$200,3,FALSE),"")</f>
        <v/>
      </c>
      <c r="D79" s="59" t="str">
        <f t="shared" si="1"/>
        <v/>
      </c>
      <c r="E79" s="65" t="str">
        <f>IFERROR(VLOOKUP($A79,Spieler!$A$11:$I$200,5,FALSE),"")</f>
        <v/>
      </c>
      <c r="F79" s="65" t="str">
        <f>IFERROR(VLOOKUP($A79,Spieler!$A$11:$I$200,6,FALSE),"")</f>
        <v/>
      </c>
      <c r="G79" s="59" t="str">
        <f>IFERROR(VLOOKUP($A79,Spieler!$A$11:$I$200,7,FALSE),"")</f>
        <v/>
      </c>
      <c r="H79" s="59" t="str">
        <f>IFERROR(VLOOKUP($A79,Spieler!$A$11:$I$200,8,FALSE),"")</f>
        <v/>
      </c>
      <c r="I79" s="59" t="str">
        <f>IFERROR(VLOOKUP($A79,Spieler!$A$11:$I$200,9,FALSE),"")</f>
        <v/>
      </c>
    </row>
    <row r="80" spans="2:9" x14ac:dyDescent="0.2">
      <c r="B80" s="65" t="str">
        <f>IFERROR(VLOOKUP($A80,Spieler!$A$11:$I$200,2,FALSE),"")</f>
        <v/>
      </c>
      <c r="C80" s="65" t="str">
        <f>IFERROR(VLOOKUP($A80,Spieler!$A$11:$I$200,3,FALSE),"")</f>
        <v/>
      </c>
      <c r="D80" s="59" t="str">
        <f t="shared" si="1"/>
        <v/>
      </c>
      <c r="E80" s="65" t="str">
        <f>IFERROR(VLOOKUP($A80,Spieler!$A$11:$I$200,5,FALSE),"")</f>
        <v/>
      </c>
      <c r="F80" s="65" t="str">
        <f>IFERROR(VLOOKUP($A80,Spieler!$A$11:$I$200,6,FALSE),"")</f>
        <v/>
      </c>
      <c r="G80" s="59" t="str">
        <f>IFERROR(VLOOKUP($A80,Spieler!$A$11:$I$200,7,FALSE),"")</f>
        <v/>
      </c>
      <c r="H80" s="59" t="str">
        <f>IFERROR(VLOOKUP($A80,Spieler!$A$11:$I$200,8,FALSE),"")</f>
        <v/>
      </c>
      <c r="I80" s="59" t="str">
        <f>IFERROR(VLOOKUP($A80,Spieler!$A$11:$I$200,9,FALSE),"")</f>
        <v/>
      </c>
    </row>
    <row r="81" spans="2:9" x14ac:dyDescent="0.2">
      <c r="B81" s="65" t="str">
        <f>IFERROR(VLOOKUP($A81,Spieler!$A$11:$I$200,2,FALSE),"")</f>
        <v/>
      </c>
      <c r="C81" s="65" t="str">
        <f>IFERROR(VLOOKUP($A81,Spieler!$A$11:$I$200,3,FALSE),"")</f>
        <v/>
      </c>
      <c r="D81" s="59" t="str">
        <f t="shared" si="1"/>
        <v/>
      </c>
      <c r="E81" s="65" t="str">
        <f>IFERROR(VLOOKUP($A81,Spieler!$A$11:$I$200,5,FALSE),"")</f>
        <v/>
      </c>
      <c r="F81" s="65" t="str">
        <f>IFERROR(VLOOKUP($A81,Spieler!$A$11:$I$200,6,FALSE),"")</f>
        <v/>
      </c>
      <c r="G81" s="59" t="str">
        <f>IFERROR(VLOOKUP($A81,Spieler!$A$11:$I$200,7,FALSE),"")</f>
        <v/>
      </c>
      <c r="H81" s="59" t="str">
        <f>IFERROR(VLOOKUP($A81,Spieler!$A$11:$I$200,8,FALSE),"")</f>
        <v/>
      </c>
      <c r="I81" s="59" t="str">
        <f>IFERROR(VLOOKUP($A81,Spieler!$A$11:$I$200,9,FALSE),"")</f>
        <v/>
      </c>
    </row>
    <row r="82" spans="2:9" x14ac:dyDescent="0.2">
      <c r="B82" s="65" t="str">
        <f>IFERROR(VLOOKUP($A82,Spieler!$A$11:$I$200,2,FALSE),"")</f>
        <v/>
      </c>
      <c r="C82" s="65" t="str">
        <f>IFERROR(VLOOKUP($A82,Spieler!$A$11:$I$200,3,FALSE),"")</f>
        <v/>
      </c>
      <c r="D82" s="59" t="str">
        <f t="shared" si="1"/>
        <v/>
      </c>
      <c r="E82" s="65" t="str">
        <f>IFERROR(VLOOKUP($A82,Spieler!$A$11:$I$200,5,FALSE),"")</f>
        <v/>
      </c>
      <c r="F82" s="65" t="str">
        <f>IFERROR(VLOOKUP($A82,Spieler!$A$11:$I$200,6,FALSE),"")</f>
        <v/>
      </c>
      <c r="G82" s="59" t="str">
        <f>IFERROR(VLOOKUP($A82,Spieler!$A$11:$I$200,7,FALSE),"")</f>
        <v/>
      </c>
      <c r="H82" s="59" t="str">
        <f>IFERROR(VLOOKUP($A82,Spieler!$A$11:$I$200,8,FALSE),"")</f>
        <v/>
      </c>
      <c r="I82" s="59" t="str">
        <f>IFERROR(VLOOKUP($A82,Spieler!$A$11:$I$200,9,FALSE),"")</f>
        <v/>
      </c>
    </row>
    <row r="83" spans="2:9" x14ac:dyDescent="0.2">
      <c r="B83" s="65" t="str">
        <f>IFERROR(VLOOKUP($A83,Spieler!$A$11:$I$200,2,FALSE),"")</f>
        <v/>
      </c>
      <c r="C83" s="65" t="str">
        <f>IFERROR(VLOOKUP($A83,Spieler!$A$11:$I$200,3,FALSE),"")</f>
        <v/>
      </c>
      <c r="D83" s="59" t="str">
        <f t="shared" si="1"/>
        <v/>
      </c>
      <c r="E83" s="65" t="str">
        <f>IFERROR(VLOOKUP($A83,Spieler!$A$11:$I$200,5,FALSE),"")</f>
        <v/>
      </c>
      <c r="F83" s="65" t="str">
        <f>IFERROR(VLOOKUP($A83,Spieler!$A$11:$I$200,6,FALSE),"")</f>
        <v/>
      </c>
      <c r="G83" s="59" t="str">
        <f>IFERROR(VLOOKUP($A83,Spieler!$A$11:$I$200,7,FALSE),"")</f>
        <v/>
      </c>
      <c r="H83" s="59" t="str">
        <f>IFERROR(VLOOKUP($A83,Spieler!$A$11:$I$200,8,FALSE),"")</f>
        <v/>
      </c>
      <c r="I83" s="59" t="str">
        <f>IFERROR(VLOOKUP($A83,Spieler!$A$11:$I$200,9,FALSE),"")</f>
        <v/>
      </c>
    </row>
    <row r="84" spans="2:9" x14ac:dyDescent="0.2">
      <c r="B84" s="65" t="str">
        <f>IFERROR(VLOOKUP($A84,Spieler!$A$11:$I$200,2,FALSE),"")</f>
        <v/>
      </c>
      <c r="C84" s="65" t="str">
        <f>IFERROR(VLOOKUP($A84,Spieler!$A$11:$I$200,3,FALSE),"")</f>
        <v/>
      </c>
      <c r="D84" s="59" t="str">
        <f t="shared" si="1"/>
        <v/>
      </c>
      <c r="E84" s="65" t="str">
        <f>IFERROR(VLOOKUP($A84,Spieler!$A$11:$I$200,5,FALSE),"")</f>
        <v/>
      </c>
      <c r="F84" s="65" t="str">
        <f>IFERROR(VLOOKUP($A84,Spieler!$A$11:$I$200,6,FALSE),"")</f>
        <v/>
      </c>
      <c r="G84" s="59" t="str">
        <f>IFERROR(VLOOKUP($A84,Spieler!$A$11:$I$200,7,FALSE),"")</f>
        <v/>
      </c>
      <c r="H84" s="59" t="str">
        <f>IFERROR(VLOOKUP($A84,Spieler!$A$11:$I$200,8,FALSE),"")</f>
        <v/>
      </c>
      <c r="I84" s="59" t="str">
        <f>IFERROR(VLOOKUP($A84,Spieler!$A$11:$I$200,9,FALSE),"")</f>
        <v/>
      </c>
    </row>
    <row r="85" spans="2:9" x14ac:dyDescent="0.2">
      <c r="B85" s="65" t="str">
        <f>IFERROR(VLOOKUP($A85,Spieler!$A$11:$I$200,2,FALSE),"")</f>
        <v/>
      </c>
      <c r="C85" s="65" t="str">
        <f>IFERROR(VLOOKUP($A85,Spieler!$A$11:$I$200,3,FALSE),"")</f>
        <v/>
      </c>
      <c r="D85" s="59" t="str">
        <f t="shared" si="1"/>
        <v/>
      </c>
      <c r="E85" s="65" t="str">
        <f>IFERROR(VLOOKUP($A85,Spieler!$A$11:$I$200,5,FALSE),"")</f>
        <v/>
      </c>
      <c r="F85" s="65" t="str">
        <f>IFERROR(VLOOKUP($A85,Spieler!$A$11:$I$200,6,FALSE),"")</f>
        <v/>
      </c>
      <c r="G85" s="59" t="str">
        <f>IFERROR(VLOOKUP($A85,Spieler!$A$11:$I$200,7,FALSE),"")</f>
        <v/>
      </c>
      <c r="H85" s="59" t="str">
        <f>IFERROR(VLOOKUP($A85,Spieler!$A$11:$I$200,8,FALSE),"")</f>
        <v/>
      </c>
      <c r="I85" s="59" t="str">
        <f>IFERROR(VLOOKUP($A85,Spieler!$A$11:$I$200,9,FALSE),"")</f>
        <v/>
      </c>
    </row>
    <row r="86" spans="2:9" x14ac:dyDescent="0.2">
      <c r="B86" s="65" t="str">
        <f>IFERROR(VLOOKUP($A86,Spieler!$A$11:$I$200,2,FALSE),"")</f>
        <v/>
      </c>
      <c r="C86" s="65" t="str">
        <f>IFERROR(VLOOKUP($A86,Spieler!$A$11:$I$200,3,FALSE),"")</f>
        <v/>
      </c>
      <c r="D86" s="59" t="str">
        <f t="shared" si="1"/>
        <v/>
      </c>
      <c r="E86" s="65" t="str">
        <f>IFERROR(VLOOKUP($A86,Spieler!$A$11:$I$200,5,FALSE),"")</f>
        <v/>
      </c>
      <c r="F86" s="65" t="str">
        <f>IFERROR(VLOOKUP($A86,Spieler!$A$11:$I$200,6,FALSE),"")</f>
        <v/>
      </c>
      <c r="G86" s="59" t="str">
        <f>IFERROR(VLOOKUP($A86,Spieler!$A$11:$I$200,7,FALSE),"")</f>
        <v/>
      </c>
      <c r="H86" s="59" t="str">
        <f>IFERROR(VLOOKUP($A86,Spieler!$A$11:$I$200,8,FALSE),"")</f>
        <v/>
      </c>
      <c r="I86" s="59" t="str">
        <f>IFERROR(VLOOKUP($A86,Spieler!$A$11:$I$200,9,FALSE),"")</f>
        <v/>
      </c>
    </row>
    <row r="87" spans="2:9" x14ac:dyDescent="0.2">
      <c r="B87" s="65" t="str">
        <f>IFERROR(VLOOKUP($A87,Spieler!$A$11:$I$200,2,FALSE),"")</f>
        <v/>
      </c>
      <c r="C87" s="65" t="str">
        <f>IFERROR(VLOOKUP($A87,Spieler!$A$11:$I$200,3,FALSE),"")</f>
        <v/>
      </c>
      <c r="D87" s="59" t="str">
        <f t="shared" si="1"/>
        <v/>
      </c>
      <c r="E87" s="65" t="str">
        <f>IFERROR(VLOOKUP($A87,Spieler!$A$11:$I$200,5,FALSE),"")</f>
        <v/>
      </c>
      <c r="F87" s="65" t="str">
        <f>IFERROR(VLOOKUP($A87,Spieler!$A$11:$I$200,6,FALSE),"")</f>
        <v/>
      </c>
      <c r="G87" s="59" t="str">
        <f>IFERROR(VLOOKUP($A87,Spieler!$A$11:$I$200,7,FALSE),"")</f>
        <v/>
      </c>
      <c r="H87" s="59" t="str">
        <f>IFERROR(VLOOKUP($A87,Spieler!$A$11:$I$200,8,FALSE),"")</f>
        <v/>
      </c>
      <c r="I87" s="59" t="str">
        <f>IFERROR(VLOOKUP($A87,Spieler!$A$11:$I$200,9,FALSE),"")</f>
        <v/>
      </c>
    </row>
    <row r="88" spans="2:9" x14ac:dyDescent="0.2">
      <c r="B88" s="65" t="str">
        <f>IFERROR(VLOOKUP($A88,Spieler!$A$11:$I$200,2,FALSE),"")</f>
        <v/>
      </c>
      <c r="C88" s="65" t="str">
        <f>IFERROR(VLOOKUP($A88,Spieler!$A$11:$I$200,3,FALSE),"")</f>
        <v/>
      </c>
      <c r="D88" s="59" t="str">
        <f t="shared" si="1"/>
        <v/>
      </c>
      <c r="E88" s="65" t="str">
        <f>IFERROR(VLOOKUP($A88,Spieler!$A$11:$I$200,5,FALSE),"")</f>
        <v/>
      </c>
      <c r="F88" s="65" t="str">
        <f>IFERROR(VLOOKUP($A88,Spieler!$A$11:$I$200,6,FALSE),"")</f>
        <v/>
      </c>
      <c r="G88" s="59" t="str">
        <f>IFERROR(VLOOKUP($A88,Spieler!$A$11:$I$200,7,FALSE),"")</f>
        <v/>
      </c>
      <c r="H88" s="59" t="str">
        <f>IFERROR(VLOOKUP($A88,Spieler!$A$11:$I$200,8,FALSE),"")</f>
        <v/>
      </c>
      <c r="I88" s="59" t="str">
        <f>IFERROR(VLOOKUP($A88,Spieler!$A$11:$I$200,9,FALSE),"")</f>
        <v/>
      </c>
    </row>
    <row r="89" spans="2:9" x14ac:dyDescent="0.2">
      <c r="B89" s="65" t="str">
        <f>IFERROR(VLOOKUP($A89,Spieler!$A$11:$I$200,2,FALSE),"")</f>
        <v/>
      </c>
      <c r="C89" s="65" t="str">
        <f>IFERROR(VLOOKUP($A89,Spieler!$A$11:$I$200,3,FALSE),"")</f>
        <v/>
      </c>
      <c r="D89" s="59" t="str">
        <f t="shared" si="1"/>
        <v/>
      </c>
      <c r="E89" s="65" t="str">
        <f>IFERROR(VLOOKUP($A89,Spieler!$A$11:$I$200,5,FALSE),"")</f>
        <v/>
      </c>
      <c r="F89" s="65" t="str">
        <f>IFERROR(VLOOKUP($A89,Spieler!$A$11:$I$200,6,FALSE),"")</f>
        <v/>
      </c>
      <c r="G89" s="59" t="str">
        <f>IFERROR(VLOOKUP($A89,Spieler!$A$11:$I$200,7,FALSE),"")</f>
        <v/>
      </c>
      <c r="H89" s="59" t="str">
        <f>IFERROR(VLOOKUP($A89,Spieler!$A$11:$I$200,8,FALSE),"")</f>
        <v/>
      </c>
      <c r="I89" s="59" t="str">
        <f>IFERROR(VLOOKUP($A89,Spieler!$A$11:$I$200,9,FALSE),"")</f>
        <v/>
      </c>
    </row>
    <row r="90" spans="2:9" x14ac:dyDescent="0.2">
      <c r="B90" s="65" t="str">
        <f>IFERROR(VLOOKUP($A90,Spieler!$A$11:$I$200,2,FALSE),"")</f>
        <v/>
      </c>
      <c r="C90" s="65" t="str">
        <f>IFERROR(VLOOKUP($A90,Spieler!$A$11:$I$200,3,FALSE),"")</f>
        <v/>
      </c>
      <c r="D90" s="59" t="str">
        <f t="shared" si="1"/>
        <v/>
      </c>
      <c r="E90" s="65" t="str">
        <f>IFERROR(VLOOKUP($A90,Spieler!$A$11:$I$200,5,FALSE),"")</f>
        <v/>
      </c>
      <c r="F90" s="65" t="str">
        <f>IFERROR(VLOOKUP($A90,Spieler!$A$11:$I$200,6,FALSE),"")</f>
        <v/>
      </c>
      <c r="G90" s="59" t="str">
        <f>IFERROR(VLOOKUP($A90,Spieler!$A$11:$I$200,7,FALSE),"")</f>
        <v/>
      </c>
      <c r="H90" s="59" t="str">
        <f>IFERROR(VLOOKUP($A90,Spieler!$A$11:$I$200,8,FALSE),"")</f>
        <v/>
      </c>
      <c r="I90" s="59" t="str">
        <f>IFERROR(VLOOKUP($A90,Spieler!$A$11:$I$200,9,FALSE),"")</f>
        <v/>
      </c>
    </row>
    <row r="91" spans="2:9" x14ac:dyDescent="0.2">
      <c r="B91" s="65" t="str">
        <f>IFERROR(VLOOKUP($A91,Spieler!$A$11:$I$200,2,FALSE),"")</f>
        <v/>
      </c>
      <c r="C91" s="65" t="str">
        <f>IFERROR(VLOOKUP($A91,Spieler!$A$11:$I$200,3,FALSE),"")</f>
        <v/>
      </c>
      <c r="D91" s="59" t="str">
        <f t="shared" si="1"/>
        <v/>
      </c>
      <c r="E91" s="65" t="str">
        <f>IFERROR(VLOOKUP($A91,Spieler!$A$11:$I$200,5,FALSE),"")</f>
        <v/>
      </c>
      <c r="F91" s="65" t="str">
        <f>IFERROR(VLOOKUP($A91,Spieler!$A$11:$I$200,6,FALSE),"")</f>
        <v/>
      </c>
      <c r="G91" s="59" t="str">
        <f>IFERROR(VLOOKUP($A91,Spieler!$A$11:$I$200,7,FALSE),"")</f>
        <v/>
      </c>
      <c r="H91" s="59" t="str">
        <f>IFERROR(VLOOKUP($A91,Spieler!$A$11:$I$200,8,FALSE),"")</f>
        <v/>
      </c>
      <c r="I91" s="59" t="str">
        <f>IFERROR(VLOOKUP($A91,Spieler!$A$11:$I$200,9,FALSE),"")</f>
        <v/>
      </c>
    </row>
    <row r="92" spans="2:9" x14ac:dyDescent="0.2">
      <c r="B92" s="65" t="str">
        <f>IFERROR(VLOOKUP($A92,Spieler!$A$11:$I$200,2,FALSE),"")</f>
        <v/>
      </c>
      <c r="C92" s="65" t="str">
        <f>IFERROR(VLOOKUP($A92,Spieler!$A$11:$I$200,3,FALSE),"")</f>
        <v/>
      </c>
      <c r="D92" s="59" t="str">
        <f t="shared" si="1"/>
        <v/>
      </c>
      <c r="E92" s="65" t="str">
        <f>IFERROR(VLOOKUP($A92,Spieler!$A$11:$I$200,5,FALSE),"")</f>
        <v/>
      </c>
      <c r="F92" s="65" t="str">
        <f>IFERROR(VLOOKUP($A92,Spieler!$A$11:$I$200,6,FALSE),"")</f>
        <v/>
      </c>
      <c r="G92" s="59" t="str">
        <f>IFERROR(VLOOKUP($A92,Spieler!$A$11:$I$200,7,FALSE),"")</f>
        <v/>
      </c>
      <c r="H92" s="59" t="str">
        <f>IFERROR(VLOOKUP($A92,Spieler!$A$11:$I$200,8,FALSE),"")</f>
        <v/>
      </c>
      <c r="I92" s="59" t="str">
        <f>IFERROR(VLOOKUP($A92,Spieler!$A$11:$I$200,9,FALSE),"")</f>
        <v/>
      </c>
    </row>
    <row r="93" spans="2:9" x14ac:dyDescent="0.2">
      <c r="B93" s="65" t="str">
        <f>IFERROR(VLOOKUP($A93,Spieler!$A$11:$I$200,2,FALSE),"")</f>
        <v/>
      </c>
      <c r="C93" s="65" t="str">
        <f>IFERROR(VLOOKUP($A93,Spieler!$A$11:$I$200,3,FALSE),"")</f>
        <v/>
      </c>
      <c r="D93" s="59" t="str">
        <f t="shared" si="1"/>
        <v/>
      </c>
      <c r="E93" s="65" t="str">
        <f>IFERROR(VLOOKUP($A93,Spieler!$A$11:$I$200,5,FALSE),"")</f>
        <v/>
      </c>
      <c r="F93" s="65" t="str">
        <f>IFERROR(VLOOKUP($A93,Spieler!$A$11:$I$200,6,FALSE),"")</f>
        <v/>
      </c>
      <c r="G93" s="59" t="str">
        <f>IFERROR(VLOOKUP($A93,Spieler!$A$11:$I$200,7,FALSE),"")</f>
        <v/>
      </c>
      <c r="H93" s="59" t="str">
        <f>IFERROR(VLOOKUP($A93,Spieler!$A$11:$I$200,8,FALSE),"")</f>
        <v/>
      </c>
      <c r="I93" s="59" t="str">
        <f>IFERROR(VLOOKUP($A93,Spieler!$A$11:$I$200,9,FALSE),"")</f>
        <v/>
      </c>
    </row>
    <row r="94" spans="2:9" x14ac:dyDescent="0.2">
      <c r="B94" s="65" t="str">
        <f>IFERROR(VLOOKUP($A94,Spieler!$A$11:$I$200,2,FALSE),"")</f>
        <v/>
      </c>
      <c r="C94" s="65" t="str">
        <f>IFERROR(VLOOKUP($A94,Spieler!$A$11:$I$200,3,FALSE),"")</f>
        <v/>
      </c>
      <c r="D94" s="59" t="str">
        <f t="shared" si="1"/>
        <v/>
      </c>
      <c r="E94" s="65" t="str">
        <f>IFERROR(VLOOKUP($A94,Spieler!$A$11:$I$200,5,FALSE),"")</f>
        <v/>
      </c>
      <c r="F94" s="65" t="str">
        <f>IFERROR(VLOOKUP($A94,Spieler!$A$11:$I$200,6,FALSE),"")</f>
        <v/>
      </c>
      <c r="G94" s="59" t="str">
        <f>IFERROR(VLOOKUP($A94,Spieler!$A$11:$I$200,7,FALSE),"")</f>
        <v/>
      </c>
      <c r="H94" s="59" t="str">
        <f>IFERROR(VLOOKUP($A94,Spieler!$A$11:$I$200,8,FALSE),"")</f>
        <v/>
      </c>
      <c r="I94" s="59" t="str">
        <f>IFERROR(VLOOKUP($A94,Spieler!$A$11:$I$200,9,FALSE),"")</f>
        <v/>
      </c>
    </row>
    <row r="95" spans="2:9" x14ac:dyDescent="0.2">
      <c r="B95" s="65" t="str">
        <f>IFERROR(VLOOKUP($A95,Spieler!$A$11:$I$200,2,FALSE),"")</f>
        <v/>
      </c>
      <c r="C95" s="65" t="str">
        <f>IFERROR(VLOOKUP($A95,Spieler!$A$11:$I$200,3,FALSE),"")</f>
        <v/>
      </c>
      <c r="D95" s="59" t="str">
        <f t="shared" si="1"/>
        <v/>
      </c>
      <c r="E95" s="65" t="str">
        <f>IFERROR(VLOOKUP($A95,Spieler!$A$11:$I$200,5,FALSE),"")</f>
        <v/>
      </c>
      <c r="F95" s="65" t="str">
        <f>IFERROR(VLOOKUP($A95,Spieler!$A$11:$I$200,6,FALSE),"")</f>
        <v/>
      </c>
      <c r="G95" s="59" t="str">
        <f>IFERROR(VLOOKUP($A95,Spieler!$A$11:$I$200,7,FALSE),"")</f>
        <v/>
      </c>
      <c r="H95" s="59" t="str">
        <f>IFERROR(VLOOKUP($A95,Spieler!$A$11:$I$200,8,FALSE),"")</f>
        <v/>
      </c>
      <c r="I95" s="59" t="str">
        <f>IFERROR(VLOOKUP($A95,Spieler!$A$11:$I$200,9,FALSE),"")</f>
        <v/>
      </c>
    </row>
    <row r="96" spans="2:9" x14ac:dyDescent="0.2">
      <c r="B96" s="65" t="str">
        <f>IFERROR(VLOOKUP($A96,Spieler!$A$11:$I$200,2,FALSE),"")</f>
        <v/>
      </c>
      <c r="C96" s="65" t="str">
        <f>IFERROR(VLOOKUP($A96,Spieler!$A$11:$I$200,3,FALSE),"")</f>
        <v/>
      </c>
      <c r="D96" s="59" t="str">
        <f t="shared" si="1"/>
        <v/>
      </c>
      <c r="E96" s="65" t="str">
        <f>IFERROR(VLOOKUP($A96,Spieler!$A$11:$I$200,5,FALSE),"")</f>
        <v/>
      </c>
      <c r="F96" s="65" t="str">
        <f>IFERROR(VLOOKUP($A96,Spieler!$A$11:$I$200,6,FALSE),"")</f>
        <v/>
      </c>
      <c r="G96" s="59" t="str">
        <f>IFERROR(VLOOKUP($A96,Spieler!$A$11:$I$200,7,FALSE),"")</f>
        <v/>
      </c>
      <c r="H96" s="59" t="str">
        <f>IFERROR(VLOOKUP($A96,Spieler!$A$11:$I$200,8,FALSE),"")</f>
        <v/>
      </c>
      <c r="I96" s="59" t="str">
        <f>IFERROR(VLOOKUP($A96,Spieler!$A$11:$I$200,9,FALSE),"")</f>
        <v/>
      </c>
    </row>
    <row r="97" spans="2:9" x14ac:dyDescent="0.2">
      <c r="B97" s="65" t="str">
        <f>IFERROR(VLOOKUP($A97,Spieler!$A$11:$I$200,2,FALSE),"")</f>
        <v/>
      </c>
      <c r="C97" s="65" t="str">
        <f>IFERROR(VLOOKUP($A97,Spieler!$A$11:$I$200,3,FALSE),"")</f>
        <v/>
      </c>
      <c r="D97" s="59" t="str">
        <f t="shared" si="1"/>
        <v/>
      </c>
      <c r="E97" s="65" t="str">
        <f>IFERROR(VLOOKUP($A97,Spieler!$A$11:$I$200,5,FALSE),"")</f>
        <v/>
      </c>
      <c r="F97" s="65" t="str">
        <f>IFERROR(VLOOKUP($A97,Spieler!$A$11:$I$200,6,FALSE),"")</f>
        <v/>
      </c>
      <c r="G97" s="59" t="str">
        <f>IFERROR(VLOOKUP($A97,Spieler!$A$11:$I$200,7,FALSE),"")</f>
        <v/>
      </c>
      <c r="H97" s="59" t="str">
        <f>IFERROR(VLOOKUP($A97,Spieler!$A$11:$I$200,8,FALSE),"")</f>
        <v/>
      </c>
      <c r="I97" s="59" t="str">
        <f>IFERROR(VLOOKUP($A97,Spieler!$A$11:$I$200,9,FALSE),"")</f>
        <v/>
      </c>
    </row>
    <row r="98" spans="2:9" x14ac:dyDescent="0.2">
      <c r="B98" s="65" t="str">
        <f>IFERROR(VLOOKUP($A98,Spieler!$A$11:$I$200,2,FALSE),"")</f>
        <v/>
      </c>
      <c r="C98" s="65" t="str">
        <f>IFERROR(VLOOKUP($A98,Spieler!$A$11:$I$200,3,FALSE),"")</f>
        <v/>
      </c>
      <c r="D98" s="59" t="str">
        <f t="shared" si="1"/>
        <v/>
      </c>
      <c r="E98" s="65" t="str">
        <f>IFERROR(VLOOKUP($A98,Spieler!$A$11:$I$200,5,FALSE),"")</f>
        <v/>
      </c>
      <c r="F98" s="65" t="str">
        <f>IFERROR(VLOOKUP($A98,Spieler!$A$11:$I$200,6,FALSE),"")</f>
        <v/>
      </c>
      <c r="G98" s="59" t="str">
        <f>IFERROR(VLOOKUP($A98,Spieler!$A$11:$I$200,7,FALSE),"")</f>
        <v/>
      </c>
      <c r="H98" s="59" t="str">
        <f>IFERROR(VLOOKUP($A98,Spieler!$A$11:$I$200,8,FALSE),"")</f>
        <v/>
      </c>
      <c r="I98" s="59" t="str">
        <f>IFERROR(VLOOKUP($A98,Spieler!$A$11:$I$200,9,FALSE),"")</f>
        <v/>
      </c>
    </row>
    <row r="99" spans="2:9" x14ac:dyDescent="0.2">
      <c r="B99" s="65" t="str">
        <f>IFERROR(VLOOKUP($A99,Spieler!$A$11:$I$200,2,FALSE),"")</f>
        <v/>
      </c>
      <c r="C99" s="65" t="str">
        <f>IFERROR(VLOOKUP($A99,Spieler!$A$11:$I$200,3,FALSE),"")</f>
        <v/>
      </c>
      <c r="D99" s="59" t="str">
        <f t="shared" si="1"/>
        <v/>
      </c>
      <c r="E99" s="65" t="str">
        <f>IFERROR(VLOOKUP($A99,Spieler!$A$11:$I$200,5,FALSE),"")</f>
        <v/>
      </c>
      <c r="F99" s="65" t="str">
        <f>IFERROR(VLOOKUP($A99,Spieler!$A$11:$I$200,6,FALSE),"")</f>
        <v/>
      </c>
      <c r="G99" s="59" t="str">
        <f>IFERROR(VLOOKUP($A99,Spieler!$A$11:$I$200,7,FALSE),"")</f>
        <v/>
      </c>
      <c r="H99" s="59" t="str">
        <f>IFERROR(VLOOKUP($A99,Spieler!$A$11:$I$200,8,FALSE),"")</f>
        <v/>
      </c>
      <c r="I99" s="59" t="str">
        <f>IFERROR(VLOOKUP($A99,Spieler!$A$11:$I$200,9,FALSE),"")</f>
        <v/>
      </c>
    </row>
    <row r="100" spans="2:9" x14ac:dyDescent="0.2">
      <c r="B100" s="65" t="str">
        <f>IFERROR(VLOOKUP($A100,Spieler!$A$11:$I$200,2,FALSE),"")</f>
        <v/>
      </c>
      <c r="C100" s="65" t="str">
        <f>IFERROR(VLOOKUP($A100,Spieler!$A$11:$I$200,3,FALSE),"")</f>
        <v/>
      </c>
      <c r="D100" s="59" t="str">
        <f t="shared" si="1"/>
        <v/>
      </c>
      <c r="E100" s="65" t="str">
        <f>IFERROR(VLOOKUP($A100,Spieler!$A$11:$I$200,5,FALSE),"")</f>
        <v/>
      </c>
      <c r="F100" s="65" t="str">
        <f>IFERROR(VLOOKUP($A100,Spieler!$A$11:$I$200,6,FALSE),"")</f>
        <v/>
      </c>
      <c r="G100" s="59" t="str">
        <f>IFERROR(VLOOKUP($A100,Spieler!$A$11:$I$200,7,FALSE),"")</f>
        <v/>
      </c>
      <c r="H100" s="59" t="str">
        <f>IFERROR(VLOOKUP($A100,Spieler!$A$11:$I$200,8,FALSE),"")</f>
        <v/>
      </c>
      <c r="I100" s="59" t="str">
        <f>IFERROR(VLOOKUP($A100,Spieler!$A$11:$I$200,9,FALSE),"")</f>
        <v/>
      </c>
    </row>
    <row r="101" spans="2:9" x14ac:dyDescent="0.2">
      <c r="B101" s="65" t="str">
        <f>IFERROR(VLOOKUP($A101,Spieler!$A$11:$I$200,2,FALSE),"")</f>
        <v/>
      </c>
      <c r="C101" s="65" t="str">
        <f>IFERROR(VLOOKUP($A101,Spieler!$A$11:$I$200,3,FALSE),"")</f>
        <v/>
      </c>
      <c r="D101" s="59" t="str">
        <f t="shared" si="1"/>
        <v/>
      </c>
      <c r="E101" s="65" t="str">
        <f>IFERROR(VLOOKUP($A101,Spieler!$A$11:$I$200,5,FALSE),"")</f>
        <v/>
      </c>
      <c r="F101" s="65" t="str">
        <f>IFERROR(VLOOKUP($A101,Spieler!$A$11:$I$200,6,FALSE),"")</f>
        <v/>
      </c>
      <c r="G101" s="59" t="str">
        <f>IFERROR(VLOOKUP($A101,Spieler!$A$11:$I$200,7,FALSE),"")</f>
        <v/>
      </c>
      <c r="H101" s="59" t="str">
        <f>IFERROR(VLOOKUP($A101,Spieler!$A$11:$I$200,8,FALSE),"")</f>
        <v/>
      </c>
      <c r="I101" s="59" t="str">
        <f>IFERROR(VLOOKUP($A101,Spieler!$A$11:$I$200,9,FALSE),"")</f>
        <v/>
      </c>
    </row>
  </sheetData>
  <mergeCells count="7">
    <mergeCell ref="A2:F5"/>
    <mergeCell ref="G9:I9"/>
    <mergeCell ref="B9:B10"/>
    <mergeCell ref="C9:C10"/>
    <mergeCell ref="D9:D10"/>
    <mergeCell ref="E9:E10"/>
    <mergeCell ref="F9:F10"/>
  </mergeCells>
  <phoneticPr fontId="7" type="noConversion"/>
  <pageMargins left="0.55000000000000004" right="0.78740157480314965" top="0.61" bottom="1.0236220472440944" header="0.37" footer="0.78740157480314965"/>
  <pageSetup paperSize="9" scale="94" orientation="portrait" useFirstPageNumber="1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2:BB35"/>
  <sheetViews>
    <sheetView zoomScaleNormal="100" zoomScaleSheetLayoutView="100" workbookViewId="0">
      <selection activeCell="A30" sqref="A30"/>
    </sheetView>
  </sheetViews>
  <sheetFormatPr baseColWidth="10" defaultColWidth="11.42578125" defaultRowHeight="12.75" outlineLevelCol="1" x14ac:dyDescent="0.2"/>
  <cols>
    <col min="1" max="1" width="21.42578125" customWidth="1"/>
    <col min="2" max="2" width="12" customWidth="1"/>
    <col min="3" max="3" width="8.140625" customWidth="1"/>
    <col min="4" max="4" width="6" customWidth="1"/>
    <col min="5" max="5" width="5" customWidth="1"/>
    <col min="6" max="6" width="9" customWidth="1"/>
    <col min="7" max="15" width="11.42578125" hidden="1" customWidth="1" outlineLevel="1"/>
    <col min="16" max="16" width="11.42578125" style="1" hidden="1" customWidth="1" outlineLevel="1"/>
    <col min="17" max="27" width="11.42578125" hidden="1" customWidth="1" outlineLevel="1"/>
    <col min="28" max="28" width="11.42578125" style="1" hidden="1" customWidth="1" outlineLevel="1"/>
    <col min="29" max="29" width="11.42578125" hidden="1" customWidth="1" outlineLevel="1"/>
    <col min="30" max="30" width="11.42578125" style="2" hidden="1" customWidth="1" outlineLevel="1"/>
    <col min="31" max="31" width="11.42578125" hidden="1" customWidth="1" outlineLevel="1"/>
    <col min="32" max="32" width="11.42578125" style="2" hidden="1" customWidth="1" outlineLevel="1"/>
    <col min="33" max="37" width="11.42578125" hidden="1" customWidth="1" outlineLevel="1"/>
    <col min="38" max="38" width="11.42578125" style="3" hidden="1" customWidth="1" outlineLevel="1"/>
    <col min="39" max="44" width="11.42578125" hidden="1" customWidth="1" outlineLevel="1"/>
    <col min="45" max="45" width="0" hidden="1" customWidth="1" collapsed="1"/>
    <col min="46" max="47" width="0" hidden="1" customWidth="1"/>
    <col min="48" max="48" width="10.85546875" hidden="1" customWidth="1"/>
    <col min="49" max="49" width="10.140625" style="2" hidden="1" customWidth="1"/>
    <col min="50" max="50" width="9.5703125" hidden="1" customWidth="1"/>
    <col min="51" max="51" width="0" hidden="1" customWidth="1"/>
  </cols>
  <sheetData>
    <row r="2" spans="1:54" ht="12.75" customHeight="1" x14ac:dyDescent="0.2">
      <c r="A2" s="79"/>
      <c r="B2" s="79"/>
      <c r="C2" s="79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</row>
    <row r="3" spans="1:54" ht="12.75" customHeight="1" x14ac:dyDescent="0.2">
      <c r="A3" s="79"/>
      <c r="B3" s="79"/>
      <c r="C3" s="79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</row>
    <row r="4" spans="1:54" ht="12.75" customHeight="1" x14ac:dyDescent="0.2">
      <c r="A4" s="80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</row>
    <row r="5" spans="1:54" ht="12" customHeight="1" x14ac:dyDescent="0.2">
      <c r="A5" s="80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</row>
    <row r="6" spans="1:54" x14ac:dyDescent="0.2">
      <c r="AF6"/>
    </row>
    <row r="7" spans="1:54" ht="15.75" x14ac:dyDescent="0.25">
      <c r="A7" s="4" t="s">
        <v>65</v>
      </c>
      <c r="B7" s="5" t="s">
        <v>46</v>
      </c>
      <c r="AF7"/>
    </row>
    <row r="8" spans="1:54" ht="5.25" customHeight="1" x14ac:dyDescent="0.2">
      <c r="B8" s="6"/>
    </row>
    <row r="9" spans="1:54" ht="25.5" customHeight="1" x14ac:dyDescent="0.2">
      <c r="A9" s="7" t="s">
        <v>0</v>
      </c>
      <c r="B9" s="7" t="s">
        <v>1</v>
      </c>
      <c r="C9" s="7" t="s">
        <v>2</v>
      </c>
      <c r="D9" s="8" t="s">
        <v>3</v>
      </c>
      <c r="E9" s="8" t="s">
        <v>4</v>
      </c>
      <c r="F9" s="8" t="s">
        <v>5</v>
      </c>
      <c r="G9" s="7" t="s">
        <v>6</v>
      </c>
      <c r="H9" s="7" t="s">
        <v>7</v>
      </c>
      <c r="I9" s="7" t="s">
        <v>8</v>
      </c>
      <c r="J9" s="7" t="s">
        <v>9</v>
      </c>
      <c r="K9" s="7" t="s">
        <v>10</v>
      </c>
      <c r="L9" s="7" t="s">
        <v>7</v>
      </c>
      <c r="M9" s="7" t="s">
        <v>8</v>
      </c>
      <c r="N9" s="7" t="s">
        <v>11</v>
      </c>
      <c r="O9" s="7" t="s">
        <v>10</v>
      </c>
      <c r="P9" s="7" t="s">
        <v>7</v>
      </c>
      <c r="Q9" s="7" t="s">
        <v>12</v>
      </c>
      <c r="R9" s="7" t="s">
        <v>13</v>
      </c>
      <c r="S9" s="7" t="s">
        <v>7</v>
      </c>
      <c r="T9" s="7" t="s">
        <v>12</v>
      </c>
      <c r="U9" s="7" t="s">
        <v>14</v>
      </c>
      <c r="V9" s="7" t="s">
        <v>7</v>
      </c>
      <c r="W9" s="7" t="s">
        <v>12</v>
      </c>
      <c r="X9" s="7" t="s">
        <v>9</v>
      </c>
      <c r="Y9" s="7" t="s">
        <v>7</v>
      </c>
      <c r="Z9" s="7" t="s">
        <v>12</v>
      </c>
      <c r="AA9" s="7" t="s">
        <v>15</v>
      </c>
      <c r="AB9" s="7" t="s">
        <v>7</v>
      </c>
      <c r="AC9" s="7" t="s">
        <v>12</v>
      </c>
      <c r="AD9" s="8" t="s">
        <v>16</v>
      </c>
      <c r="AE9" s="8" t="s">
        <v>10</v>
      </c>
      <c r="AF9" s="8" t="s">
        <v>7</v>
      </c>
      <c r="AG9" s="7" t="s">
        <v>12</v>
      </c>
      <c r="AH9" s="8" t="s">
        <v>14</v>
      </c>
      <c r="AI9" s="8" t="s">
        <v>17</v>
      </c>
      <c r="AJ9" s="8" t="s">
        <v>7</v>
      </c>
      <c r="AK9" s="8" t="s">
        <v>12</v>
      </c>
      <c r="AL9" s="8" t="s">
        <v>9</v>
      </c>
      <c r="AM9" s="8" t="s">
        <v>7</v>
      </c>
      <c r="AN9" s="8" t="s">
        <v>12</v>
      </c>
      <c r="AO9" s="8" t="s">
        <v>15</v>
      </c>
      <c r="AP9" s="9" t="s">
        <v>17</v>
      </c>
      <c r="AQ9" s="8" t="s">
        <v>7</v>
      </c>
      <c r="AR9" s="8" t="s">
        <v>12</v>
      </c>
      <c r="AS9" s="8" t="s">
        <v>13</v>
      </c>
      <c r="AT9" s="8" t="s">
        <v>7</v>
      </c>
      <c r="AU9" s="8" t="s">
        <v>12</v>
      </c>
      <c r="AV9" s="8" t="s">
        <v>9</v>
      </c>
      <c r="AW9" s="8" t="s">
        <v>7</v>
      </c>
      <c r="AX9" s="31" t="s">
        <v>12</v>
      </c>
      <c r="AY9" s="32" t="s">
        <v>45</v>
      </c>
      <c r="AZ9" s="32" t="s">
        <v>11</v>
      </c>
      <c r="BA9" s="32" t="s">
        <v>7</v>
      </c>
      <c r="BB9" s="32" t="s">
        <v>12</v>
      </c>
    </row>
    <row r="10" spans="1:54" x14ac:dyDescent="0.2">
      <c r="A10" s="12" t="s">
        <v>33</v>
      </c>
      <c r="B10" s="16">
        <v>34423</v>
      </c>
      <c r="C10" s="12" t="s">
        <v>24</v>
      </c>
      <c r="D10" s="12">
        <v>1994</v>
      </c>
      <c r="E10" s="24" t="s">
        <v>22</v>
      </c>
      <c r="F10" s="12" t="s">
        <v>66</v>
      </c>
      <c r="AO10" s="2"/>
      <c r="AQ10" s="2"/>
      <c r="AV10" s="2">
        <v>1</v>
      </c>
      <c r="AW10" s="2">
        <v>3</v>
      </c>
      <c r="AX10" s="2">
        <v>3</v>
      </c>
      <c r="AZ10" s="2">
        <v>1</v>
      </c>
      <c r="BA10" s="2">
        <v>1</v>
      </c>
      <c r="BB10" s="2">
        <f t="shared" ref="BB10:BB17" si="0">BA10</f>
        <v>1</v>
      </c>
    </row>
    <row r="11" spans="1:54" x14ac:dyDescent="0.2">
      <c r="A11" s="18" t="s">
        <v>23</v>
      </c>
      <c r="B11" s="11">
        <v>37160</v>
      </c>
      <c r="C11" t="s">
        <v>19</v>
      </c>
      <c r="D11">
        <v>2001</v>
      </c>
      <c r="E11" t="s">
        <v>20</v>
      </c>
      <c r="F11" s="12" t="s">
        <v>73</v>
      </c>
      <c r="G11" s="1"/>
      <c r="H11" s="1"/>
      <c r="I11" s="1"/>
      <c r="J11" s="17"/>
      <c r="K11" s="18"/>
      <c r="L11" s="12"/>
      <c r="M11" s="22"/>
      <c r="Q11" s="3"/>
      <c r="AA11" s="2"/>
      <c r="AB11" s="2"/>
      <c r="AC11" s="2"/>
      <c r="AG11" s="2"/>
      <c r="AH11" s="1"/>
      <c r="AJ11" s="2"/>
      <c r="AK11" s="2"/>
      <c r="AL11" s="14"/>
      <c r="AM11" s="2"/>
      <c r="AN11" s="14"/>
      <c r="AS11" s="2"/>
      <c r="AT11" s="2"/>
      <c r="AU11" s="2"/>
      <c r="AV11" s="2">
        <v>1</v>
      </c>
      <c r="AW11" s="2">
        <v>4</v>
      </c>
      <c r="AX11" s="2">
        <v>4</v>
      </c>
      <c r="AZ11" s="2">
        <v>1</v>
      </c>
      <c r="BA11" s="2">
        <v>2</v>
      </c>
      <c r="BB11" s="2">
        <f t="shared" si="0"/>
        <v>2</v>
      </c>
    </row>
    <row r="12" spans="1:54" x14ac:dyDescent="0.2">
      <c r="A12" s="12" t="s">
        <v>26</v>
      </c>
      <c r="B12" s="16">
        <v>35522</v>
      </c>
      <c r="C12" s="12" t="s">
        <v>24</v>
      </c>
      <c r="D12" s="12">
        <v>1997</v>
      </c>
      <c r="E12" s="12" t="s">
        <v>20</v>
      </c>
      <c r="F12" s="12" t="s">
        <v>160</v>
      </c>
      <c r="P12"/>
      <c r="AB12"/>
      <c r="AD12"/>
      <c r="AF12"/>
      <c r="AL12"/>
      <c r="AV12" s="2">
        <v>1</v>
      </c>
      <c r="AW12" s="2" t="s">
        <v>27</v>
      </c>
      <c r="AX12" s="2" t="s">
        <v>27</v>
      </c>
      <c r="AZ12" s="2">
        <v>1</v>
      </c>
      <c r="BA12" s="2">
        <v>3</v>
      </c>
      <c r="BB12" s="2">
        <f t="shared" si="0"/>
        <v>3</v>
      </c>
    </row>
    <row r="13" spans="1:54" x14ac:dyDescent="0.2">
      <c r="A13" s="12" t="s">
        <v>25</v>
      </c>
      <c r="B13" s="11">
        <v>35209</v>
      </c>
      <c r="C13" s="12" t="s">
        <v>24</v>
      </c>
      <c r="D13" s="12">
        <v>1996</v>
      </c>
      <c r="E13" s="12" t="s">
        <v>20</v>
      </c>
      <c r="F13" s="12" t="s">
        <v>68</v>
      </c>
      <c r="P13"/>
      <c r="AB13"/>
      <c r="AD13"/>
      <c r="AF13"/>
      <c r="AL13"/>
      <c r="AV13" s="2">
        <v>1</v>
      </c>
      <c r="AW13" s="2" t="s">
        <v>27</v>
      </c>
      <c r="AX13" s="2" t="s">
        <v>27</v>
      </c>
      <c r="AZ13" s="2">
        <v>1</v>
      </c>
      <c r="BA13" s="2">
        <v>4</v>
      </c>
      <c r="BB13" s="2">
        <f t="shared" si="0"/>
        <v>4</v>
      </c>
    </row>
    <row r="14" spans="1:54" x14ac:dyDescent="0.2">
      <c r="A14" s="22" t="s">
        <v>28</v>
      </c>
      <c r="B14" s="16">
        <v>34665</v>
      </c>
      <c r="C14" s="22" t="s">
        <v>29</v>
      </c>
      <c r="D14" s="12">
        <v>1994</v>
      </c>
      <c r="E14" s="22" t="s">
        <v>20</v>
      </c>
      <c r="F14" s="12" t="s">
        <v>66</v>
      </c>
      <c r="AH14" s="1"/>
      <c r="AJ14" s="2"/>
      <c r="AK14" s="2"/>
      <c r="AL14" s="14"/>
      <c r="AM14" s="2"/>
      <c r="AN14" s="14"/>
      <c r="AS14" s="2"/>
      <c r="AT14" s="2"/>
      <c r="AU14" s="2"/>
      <c r="AV14" s="2">
        <v>1</v>
      </c>
      <c r="AW14" s="2">
        <v>2</v>
      </c>
      <c r="AX14" s="2">
        <v>2</v>
      </c>
      <c r="AZ14" s="2">
        <v>1</v>
      </c>
      <c r="BA14" s="2">
        <v>5</v>
      </c>
      <c r="BB14" s="2">
        <f t="shared" si="0"/>
        <v>5</v>
      </c>
    </row>
    <row r="15" spans="1:54" x14ac:dyDescent="0.2">
      <c r="A15" s="12" t="s">
        <v>21</v>
      </c>
      <c r="B15" s="16">
        <v>36024</v>
      </c>
      <c r="C15" s="12" t="s">
        <v>19</v>
      </c>
      <c r="D15" s="12">
        <v>1998</v>
      </c>
      <c r="E15" s="12" t="s">
        <v>22</v>
      </c>
      <c r="F15" s="12" t="s">
        <v>161</v>
      </c>
      <c r="AA15" s="2"/>
      <c r="AB15" s="2"/>
      <c r="AC15" s="2"/>
      <c r="AG15" s="2"/>
      <c r="AH15" s="1"/>
      <c r="AJ15" s="2"/>
      <c r="AK15" s="2"/>
      <c r="AL15" s="13"/>
      <c r="AM15" s="2"/>
      <c r="AN15" s="14"/>
      <c r="AO15" s="14"/>
      <c r="AQ15" s="14"/>
      <c r="AR15" s="2"/>
      <c r="AS15" s="15"/>
      <c r="AT15" s="15"/>
      <c r="AU15" s="2"/>
      <c r="AV15" s="2">
        <v>2</v>
      </c>
      <c r="AW15" s="2">
        <v>2</v>
      </c>
      <c r="AX15" s="2">
        <v>10</v>
      </c>
      <c r="AY15" t="s">
        <v>39</v>
      </c>
      <c r="AZ15" s="2">
        <v>1</v>
      </c>
      <c r="BA15" s="2">
        <v>6</v>
      </c>
      <c r="BB15" s="2">
        <f t="shared" si="0"/>
        <v>6</v>
      </c>
    </row>
    <row r="16" spans="1:54" x14ac:dyDescent="0.2">
      <c r="A16" s="24" t="s">
        <v>18</v>
      </c>
      <c r="B16" s="44">
        <v>37097</v>
      </c>
      <c r="C16" s="12" t="s">
        <v>19</v>
      </c>
      <c r="D16" s="12">
        <v>2001</v>
      </c>
      <c r="E16" s="33" t="s">
        <v>20</v>
      </c>
      <c r="F16" s="12" t="s">
        <v>73</v>
      </c>
      <c r="G16" s="45"/>
      <c r="H16" s="33"/>
      <c r="I16" s="45"/>
      <c r="J16" s="27"/>
      <c r="K16" s="22"/>
      <c r="L16" s="21"/>
      <c r="M16" s="22"/>
      <c r="N16" s="22"/>
      <c r="O16" s="33"/>
      <c r="P16" s="45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46"/>
      <c r="AB16" s="46"/>
      <c r="AC16" s="46"/>
      <c r="AD16" s="33"/>
      <c r="AE16" s="33"/>
      <c r="AF16" s="33"/>
      <c r="AG16" s="33"/>
      <c r="AH16" s="45"/>
      <c r="AI16" s="33"/>
      <c r="AJ16" s="46"/>
      <c r="AK16" s="46"/>
      <c r="AL16" s="13"/>
      <c r="AM16" s="46"/>
      <c r="AN16" s="14"/>
      <c r="AO16" s="14"/>
      <c r="AP16" s="14"/>
      <c r="AQ16" s="14"/>
      <c r="AR16" s="46"/>
      <c r="AS16" s="33"/>
      <c r="AT16" s="33"/>
      <c r="AU16" s="33"/>
      <c r="AV16" s="46">
        <v>1</v>
      </c>
      <c r="AW16" s="46">
        <v>5</v>
      </c>
      <c r="AX16" s="46">
        <v>5</v>
      </c>
      <c r="AY16" s="33"/>
      <c r="AZ16" s="46">
        <v>1</v>
      </c>
      <c r="BA16" s="46">
        <v>7</v>
      </c>
      <c r="BB16" s="46">
        <f t="shared" si="0"/>
        <v>7</v>
      </c>
    </row>
    <row r="17" spans="1:54" ht="13.5" thickBot="1" x14ac:dyDescent="0.25">
      <c r="A17" s="36" t="s">
        <v>34</v>
      </c>
      <c r="B17" s="37">
        <v>35498</v>
      </c>
      <c r="C17" s="36" t="s">
        <v>29</v>
      </c>
      <c r="D17" s="38">
        <v>1997</v>
      </c>
      <c r="E17" s="39" t="s">
        <v>20</v>
      </c>
      <c r="F17" s="38" t="s">
        <v>160</v>
      </c>
      <c r="G17" s="40"/>
      <c r="H17" s="39"/>
      <c r="I17" s="40"/>
      <c r="J17" s="40"/>
      <c r="K17" s="39"/>
      <c r="L17" s="40"/>
      <c r="M17" s="40"/>
      <c r="N17" s="39"/>
      <c r="O17" s="39"/>
      <c r="P17" s="40"/>
      <c r="Q17" s="39"/>
      <c r="R17" s="39"/>
      <c r="S17" s="40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41"/>
      <c r="AE17" s="39"/>
      <c r="AF17" s="41"/>
      <c r="AG17" s="41"/>
      <c r="AH17" s="40"/>
      <c r="AI17" s="39"/>
      <c r="AJ17" s="41"/>
      <c r="AK17" s="41"/>
      <c r="AL17" s="42"/>
      <c r="AM17" s="39"/>
      <c r="AN17" s="39"/>
      <c r="AO17" s="41"/>
      <c r="AP17" s="39"/>
      <c r="AQ17" s="43"/>
      <c r="AR17" s="41"/>
      <c r="AS17" s="39"/>
      <c r="AT17" s="39"/>
      <c r="AU17" s="39"/>
      <c r="AV17" s="41">
        <v>2</v>
      </c>
      <c r="AW17" s="41">
        <v>1</v>
      </c>
      <c r="AX17" s="41">
        <v>9</v>
      </c>
      <c r="AY17" s="39" t="s">
        <v>39</v>
      </c>
      <c r="AZ17" s="41">
        <v>1</v>
      </c>
      <c r="BA17" s="41">
        <v>8</v>
      </c>
      <c r="BB17" s="41">
        <f t="shared" si="0"/>
        <v>8</v>
      </c>
    </row>
    <row r="18" spans="1:54" x14ac:dyDescent="0.2">
      <c r="A18" s="10" t="s">
        <v>30</v>
      </c>
      <c r="B18" s="11">
        <v>36053</v>
      </c>
      <c r="C18" t="s">
        <v>31</v>
      </c>
      <c r="D18" s="34">
        <v>1998</v>
      </c>
      <c r="E18" s="12" t="s">
        <v>20</v>
      </c>
      <c r="F18" s="12" t="s">
        <v>161</v>
      </c>
      <c r="K18" s="12"/>
      <c r="M18" s="10"/>
      <c r="N18" s="18"/>
      <c r="R18" s="2"/>
      <c r="AA18" s="2"/>
      <c r="AB18" s="2"/>
      <c r="AC18" s="2"/>
      <c r="AG18" s="2"/>
      <c r="AH18" s="1"/>
      <c r="AJ18" s="2"/>
      <c r="AK18" s="2"/>
      <c r="AM18" s="2"/>
      <c r="AN18" s="14"/>
      <c r="AO18" s="14"/>
      <c r="AP18" s="14"/>
      <c r="AQ18" s="14"/>
      <c r="AR18" s="2"/>
      <c r="AS18" s="2"/>
      <c r="AT18" s="2"/>
      <c r="AU18" s="2"/>
      <c r="AV18" s="2">
        <v>1</v>
      </c>
      <c r="AW18" s="2">
        <v>7</v>
      </c>
      <c r="AX18" s="2">
        <v>7</v>
      </c>
      <c r="AY18" t="s">
        <v>38</v>
      </c>
      <c r="AZ18" s="2">
        <v>2</v>
      </c>
      <c r="BA18" s="2">
        <v>1</v>
      </c>
      <c r="BB18" s="2">
        <f t="shared" ref="BB18:BB31" si="1">8+BA18</f>
        <v>9</v>
      </c>
    </row>
    <row r="19" spans="1:54" x14ac:dyDescent="0.2">
      <c r="A19" s="12" t="s">
        <v>32</v>
      </c>
      <c r="B19" s="11">
        <v>36660</v>
      </c>
      <c r="C19" s="12" t="s">
        <v>24</v>
      </c>
      <c r="D19" s="12">
        <v>2000</v>
      </c>
      <c r="E19" s="12" t="s">
        <v>22</v>
      </c>
      <c r="F19" s="12" t="s">
        <v>162</v>
      </c>
      <c r="P19"/>
      <c r="AB19"/>
      <c r="AD19"/>
      <c r="AF19"/>
      <c r="AL19"/>
      <c r="AV19" s="2">
        <v>2</v>
      </c>
      <c r="AW19" s="2">
        <v>5</v>
      </c>
      <c r="AX19" s="2">
        <v>13</v>
      </c>
      <c r="AZ19" s="2">
        <v>2</v>
      </c>
      <c r="BA19" s="2">
        <v>2</v>
      </c>
      <c r="BB19" s="2">
        <f t="shared" si="1"/>
        <v>10</v>
      </c>
    </row>
    <row r="20" spans="1:54" x14ac:dyDescent="0.2">
      <c r="A20" s="22" t="s">
        <v>41</v>
      </c>
      <c r="B20" s="16">
        <v>37204</v>
      </c>
      <c r="C20" s="22" t="s">
        <v>42</v>
      </c>
      <c r="D20" s="12">
        <v>2001</v>
      </c>
      <c r="E20" s="12" t="s">
        <v>20</v>
      </c>
      <c r="F20" s="12" t="s">
        <v>73</v>
      </c>
      <c r="G20" s="1"/>
      <c r="H20" s="1"/>
      <c r="I20" s="1"/>
      <c r="J20" s="17"/>
      <c r="K20" s="12"/>
      <c r="L20" s="21"/>
      <c r="M20" s="22"/>
      <c r="N20" s="18"/>
      <c r="O20" s="18"/>
      <c r="P20" s="17"/>
      <c r="Q20" s="3"/>
      <c r="R20" s="18"/>
      <c r="AA20" s="2"/>
      <c r="AB20" s="2"/>
      <c r="AC20" s="2"/>
      <c r="AG20" s="2"/>
      <c r="AH20" s="1"/>
      <c r="AJ20" s="2"/>
      <c r="AK20" s="2"/>
      <c r="AL20" s="13"/>
      <c r="AM20" s="2"/>
      <c r="AN20" s="14"/>
      <c r="AO20" s="14"/>
      <c r="AQ20" s="14"/>
      <c r="AR20" s="2"/>
      <c r="AS20" s="15"/>
      <c r="AT20" s="2"/>
      <c r="AU20" s="2"/>
      <c r="AV20" s="2">
        <v>2</v>
      </c>
      <c r="AW20" s="2">
        <v>7</v>
      </c>
      <c r="AX20" s="2">
        <v>15</v>
      </c>
      <c r="AY20" t="s">
        <v>58</v>
      </c>
      <c r="AZ20" s="2">
        <v>2</v>
      </c>
      <c r="BA20" s="2">
        <v>3</v>
      </c>
      <c r="BB20" s="2">
        <f t="shared" si="1"/>
        <v>11</v>
      </c>
    </row>
    <row r="21" spans="1:54" x14ac:dyDescent="0.2">
      <c r="A21" s="22" t="s">
        <v>63</v>
      </c>
      <c r="B21" s="16">
        <v>36298</v>
      </c>
      <c r="C21" s="22" t="s">
        <v>51</v>
      </c>
      <c r="D21" s="12">
        <v>1999</v>
      </c>
      <c r="E21" s="33" t="s">
        <v>20</v>
      </c>
      <c r="F21" s="12" t="s">
        <v>163</v>
      </c>
      <c r="K21" s="12"/>
      <c r="M21" s="10"/>
      <c r="N21" s="18"/>
      <c r="R21" s="2"/>
      <c r="AA21" s="2"/>
      <c r="AB21" s="2"/>
      <c r="AC21" s="2"/>
      <c r="AG21" s="2"/>
      <c r="AL21" s="13"/>
      <c r="AM21" s="2"/>
      <c r="AN21" s="14"/>
      <c r="AO21" s="14"/>
      <c r="AQ21" s="14"/>
      <c r="AR21" s="2"/>
      <c r="AV21" s="2" t="s">
        <v>27</v>
      </c>
      <c r="AW21" s="2" t="s">
        <v>27</v>
      </c>
      <c r="AX21" s="2" t="s">
        <v>27</v>
      </c>
      <c r="AZ21" s="2">
        <v>2</v>
      </c>
      <c r="BA21" s="2">
        <v>4</v>
      </c>
      <c r="BB21" s="2">
        <f t="shared" si="1"/>
        <v>12</v>
      </c>
    </row>
    <row r="22" spans="1:54" x14ac:dyDescent="0.2">
      <c r="A22" s="22" t="s">
        <v>52</v>
      </c>
      <c r="B22" s="16">
        <v>36275</v>
      </c>
      <c r="C22" s="22" t="s">
        <v>53</v>
      </c>
      <c r="D22" s="12">
        <v>1999</v>
      </c>
      <c r="E22" s="22" t="s">
        <v>48</v>
      </c>
      <c r="F22" s="12" t="s">
        <v>163</v>
      </c>
      <c r="G22" s="1"/>
      <c r="H22" s="1"/>
      <c r="I22" s="1"/>
      <c r="J22" s="1"/>
      <c r="L22" s="17"/>
      <c r="M22" s="10"/>
      <c r="N22" s="18"/>
      <c r="O22" s="18"/>
      <c r="P22" s="17"/>
      <c r="Q22" s="18"/>
      <c r="R22" s="19"/>
      <c r="S22" s="17"/>
      <c r="U22" s="18"/>
      <c r="V22" s="18"/>
      <c r="AA22" s="20"/>
      <c r="AB22" s="20"/>
      <c r="AC22" s="2"/>
      <c r="AG22" s="2"/>
      <c r="AH22" s="1"/>
      <c r="AJ22" s="2"/>
      <c r="AK22" s="2"/>
      <c r="AL22" s="13"/>
      <c r="AM22" s="2"/>
      <c r="AN22" s="14"/>
      <c r="AO22" s="14"/>
      <c r="AQ22" s="14"/>
      <c r="AR22" s="2"/>
      <c r="AS22" s="15"/>
      <c r="AT22" s="2"/>
      <c r="AU22" s="2"/>
      <c r="AV22" s="2" t="s">
        <v>27</v>
      </c>
      <c r="AW22" s="2" t="s">
        <v>27</v>
      </c>
      <c r="AX22" s="2" t="s">
        <v>27</v>
      </c>
      <c r="AZ22" s="2">
        <v>2</v>
      </c>
      <c r="BA22" s="2">
        <v>5</v>
      </c>
      <c r="BB22" s="2">
        <f t="shared" si="1"/>
        <v>13</v>
      </c>
    </row>
    <row r="23" spans="1:54" x14ac:dyDescent="0.2">
      <c r="A23" t="s">
        <v>47</v>
      </c>
      <c r="B23" s="11">
        <v>36682</v>
      </c>
      <c r="C23" t="s">
        <v>31</v>
      </c>
      <c r="D23">
        <v>2000</v>
      </c>
      <c r="E23" t="s">
        <v>48</v>
      </c>
      <c r="F23" s="12" t="s">
        <v>162</v>
      </c>
      <c r="AM23" s="2"/>
      <c r="AN23" s="2"/>
      <c r="AO23" s="2"/>
      <c r="AP23" s="2"/>
      <c r="AQ23" s="2"/>
      <c r="AR23" s="2"/>
      <c r="AS23" s="2"/>
      <c r="AT23" s="2"/>
      <c r="AU23" s="2"/>
      <c r="AV23" s="2" t="s">
        <v>27</v>
      </c>
      <c r="AW23" s="2" t="s">
        <v>27</v>
      </c>
      <c r="AX23" s="2" t="s">
        <v>27</v>
      </c>
      <c r="AY23" s="35" t="s">
        <v>62</v>
      </c>
      <c r="AZ23" s="2">
        <v>2</v>
      </c>
      <c r="BA23" s="2">
        <v>6</v>
      </c>
      <c r="BB23" s="2">
        <f t="shared" si="1"/>
        <v>14</v>
      </c>
    </row>
    <row r="24" spans="1:54" x14ac:dyDescent="0.2">
      <c r="A24" s="22" t="s">
        <v>50</v>
      </c>
      <c r="B24" s="16">
        <v>36306</v>
      </c>
      <c r="C24" s="22" t="s">
        <v>51</v>
      </c>
      <c r="D24" s="12">
        <v>1999</v>
      </c>
      <c r="E24" s="22" t="s">
        <v>20</v>
      </c>
      <c r="F24" s="12" t="s">
        <v>163</v>
      </c>
      <c r="G24" s="1"/>
      <c r="H24" s="1"/>
      <c r="I24" s="1"/>
      <c r="J24" s="17"/>
      <c r="K24" s="18"/>
      <c r="L24" s="21"/>
      <c r="M24" s="22"/>
      <c r="N24" s="18"/>
      <c r="O24" s="18"/>
      <c r="P24" s="17"/>
      <c r="R24" s="18"/>
      <c r="AA24" s="2"/>
      <c r="AB24" s="2"/>
      <c r="AC24" s="2"/>
      <c r="AD24"/>
      <c r="AF24"/>
      <c r="AH24" s="1"/>
      <c r="AJ24" s="2"/>
      <c r="AK24" s="2"/>
      <c r="AL24" s="13"/>
      <c r="AM24" s="2"/>
      <c r="AN24" s="14"/>
      <c r="AO24" s="14"/>
      <c r="AQ24" s="14"/>
      <c r="AR24" s="2"/>
      <c r="AV24" s="2" t="s">
        <v>27</v>
      </c>
      <c r="AW24" s="2" t="s">
        <v>27</v>
      </c>
      <c r="AX24" s="2" t="s">
        <v>27</v>
      </c>
      <c r="AZ24" s="2">
        <v>2</v>
      </c>
      <c r="BA24" s="2">
        <v>7</v>
      </c>
      <c r="BB24" s="2">
        <f t="shared" si="1"/>
        <v>15</v>
      </c>
    </row>
    <row r="25" spans="1:54" x14ac:dyDescent="0.2">
      <c r="A25" s="12" t="s">
        <v>36</v>
      </c>
      <c r="B25" s="16">
        <v>36144</v>
      </c>
      <c r="C25" s="12" t="s">
        <v>37</v>
      </c>
      <c r="D25" s="12">
        <v>1998</v>
      </c>
      <c r="E25" s="12" t="s">
        <v>20</v>
      </c>
      <c r="F25" s="12" t="s">
        <v>161</v>
      </c>
      <c r="AH25" s="1"/>
      <c r="AJ25" s="2"/>
      <c r="AK25" s="2"/>
      <c r="AL25" s="13"/>
      <c r="AM25" s="2"/>
      <c r="AN25" s="14"/>
      <c r="AO25" s="14"/>
      <c r="AQ25" s="14"/>
      <c r="AR25" s="2"/>
      <c r="AS25" s="15"/>
      <c r="AT25" s="15"/>
      <c r="AU25" s="2"/>
      <c r="AV25" s="2">
        <v>3</v>
      </c>
      <c r="AW25" s="2">
        <v>6</v>
      </c>
      <c r="AX25" s="2">
        <f>+AW25+15</f>
        <v>21</v>
      </c>
      <c r="AY25" t="s">
        <v>59</v>
      </c>
      <c r="AZ25" s="2">
        <v>2</v>
      </c>
      <c r="BA25" s="2">
        <v>8</v>
      </c>
      <c r="BB25" s="2">
        <f t="shared" si="1"/>
        <v>16</v>
      </c>
    </row>
    <row r="26" spans="1:54" x14ac:dyDescent="0.2">
      <c r="A26" s="25" t="s">
        <v>35</v>
      </c>
      <c r="B26" s="26">
        <v>36894</v>
      </c>
      <c r="C26" t="s">
        <v>31</v>
      </c>
      <c r="D26" s="25">
        <v>2001</v>
      </c>
      <c r="E26" s="25" t="s">
        <v>22</v>
      </c>
      <c r="F26" s="12" t="s">
        <v>73</v>
      </c>
      <c r="P26"/>
      <c r="AB26"/>
      <c r="AD26"/>
      <c r="AF26"/>
      <c r="AL26"/>
      <c r="AV26" s="2">
        <v>3</v>
      </c>
      <c r="AW26" s="2">
        <v>9</v>
      </c>
      <c r="AX26" s="2">
        <v>25</v>
      </c>
      <c r="AY26" t="s">
        <v>60</v>
      </c>
      <c r="AZ26" s="2">
        <v>2</v>
      </c>
      <c r="BA26" s="2">
        <v>9</v>
      </c>
      <c r="BB26" s="2">
        <f t="shared" si="1"/>
        <v>17</v>
      </c>
    </row>
    <row r="27" spans="1:54" x14ac:dyDescent="0.2">
      <c r="A27" s="12" t="s">
        <v>54</v>
      </c>
      <c r="B27" s="16">
        <v>37784</v>
      </c>
      <c r="C27" s="12" t="s">
        <v>24</v>
      </c>
      <c r="D27" s="12">
        <v>2003</v>
      </c>
      <c r="E27" s="12" t="s">
        <v>22</v>
      </c>
      <c r="F27" s="12" t="s">
        <v>73</v>
      </c>
      <c r="AO27" s="2"/>
      <c r="AQ27" s="2"/>
      <c r="AR27" s="2"/>
      <c r="AV27" s="2" t="s">
        <v>27</v>
      </c>
      <c r="AW27" s="2" t="s">
        <v>27</v>
      </c>
      <c r="AX27" s="2" t="s">
        <v>27</v>
      </c>
      <c r="AZ27" s="2">
        <v>2</v>
      </c>
      <c r="BA27" s="2">
        <v>10</v>
      </c>
      <c r="BB27" s="2">
        <f t="shared" si="1"/>
        <v>18</v>
      </c>
    </row>
    <row r="28" spans="1:54" x14ac:dyDescent="0.2">
      <c r="A28" s="12" t="s">
        <v>49</v>
      </c>
      <c r="B28" s="11">
        <v>36625</v>
      </c>
      <c r="C28" s="12" t="s">
        <v>19</v>
      </c>
      <c r="D28" s="12">
        <v>2000</v>
      </c>
      <c r="E28" s="12" t="s">
        <v>20</v>
      </c>
      <c r="F28" s="12" t="s">
        <v>162</v>
      </c>
      <c r="G28" s="1"/>
      <c r="H28" s="1"/>
      <c r="I28" s="1"/>
      <c r="J28" s="1"/>
      <c r="L28" s="17"/>
      <c r="M28" s="10"/>
      <c r="N28" s="18"/>
      <c r="O28" s="18"/>
      <c r="P28" s="17"/>
      <c r="Q28" s="18"/>
      <c r="R28" s="19"/>
      <c r="S28" s="17"/>
      <c r="U28" s="18"/>
      <c r="V28" s="18"/>
      <c r="AA28" s="20"/>
      <c r="AB28" s="20"/>
      <c r="AC28" s="2"/>
      <c r="AG28" s="2"/>
      <c r="AH28" s="1"/>
      <c r="AJ28" s="2"/>
      <c r="AK28" s="2"/>
      <c r="AO28" s="2"/>
      <c r="AQ28" s="14"/>
      <c r="AR28" s="2"/>
      <c r="AS28" s="15"/>
      <c r="AT28" s="15"/>
      <c r="AU28" s="2"/>
      <c r="AV28" s="2" t="s">
        <v>27</v>
      </c>
      <c r="AW28" s="2" t="s">
        <v>27</v>
      </c>
      <c r="AX28" s="2" t="s">
        <v>27</v>
      </c>
      <c r="AZ28" s="2">
        <v>2</v>
      </c>
      <c r="BA28" s="2">
        <v>11</v>
      </c>
      <c r="BB28" s="2">
        <f t="shared" si="1"/>
        <v>19</v>
      </c>
    </row>
    <row r="29" spans="1:54" x14ac:dyDescent="0.2">
      <c r="A29" s="12" t="s">
        <v>64</v>
      </c>
      <c r="B29" s="11">
        <v>36903</v>
      </c>
      <c r="C29" s="12" t="s">
        <v>43</v>
      </c>
      <c r="D29" s="12">
        <v>2001</v>
      </c>
      <c r="E29" s="12" t="s">
        <v>20</v>
      </c>
      <c r="F29" s="12" t="s">
        <v>73</v>
      </c>
      <c r="P29"/>
      <c r="AB29"/>
      <c r="AD29"/>
      <c r="AF29"/>
      <c r="AL29"/>
      <c r="AZ29" s="2">
        <v>2</v>
      </c>
      <c r="BA29" s="2">
        <v>12</v>
      </c>
      <c r="BB29" s="2">
        <f t="shared" si="1"/>
        <v>20</v>
      </c>
    </row>
    <row r="30" spans="1:54" x14ac:dyDescent="0.2">
      <c r="A30" t="s">
        <v>56</v>
      </c>
      <c r="B30" s="11">
        <v>36845</v>
      </c>
      <c r="C30" s="12" t="s">
        <v>43</v>
      </c>
      <c r="D30" s="12">
        <v>2000</v>
      </c>
      <c r="E30" s="12" t="s">
        <v>20</v>
      </c>
      <c r="F30" s="12" t="s">
        <v>162</v>
      </c>
      <c r="P30"/>
      <c r="AB30"/>
      <c r="AD30"/>
      <c r="AF30"/>
      <c r="AL30"/>
      <c r="AV30" s="2" t="s">
        <v>27</v>
      </c>
      <c r="AW30" s="2" t="s">
        <v>27</v>
      </c>
      <c r="AX30" s="2" t="s">
        <v>27</v>
      </c>
      <c r="AZ30" s="2">
        <v>2</v>
      </c>
      <c r="BA30" s="2">
        <v>13</v>
      </c>
      <c r="BB30" s="2">
        <f t="shared" si="1"/>
        <v>21</v>
      </c>
    </row>
    <row r="31" spans="1:54" x14ac:dyDescent="0.2">
      <c r="A31" t="s">
        <v>57</v>
      </c>
      <c r="B31" s="23">
        <v>36631</v>
      </c>
      <c r="C31" s="12" t="s">
        <v>43</v>
      </c>
      <c r="D31" s="12">
        <v>2000</v>
      </c>
      <c r="E31" s="12" t="s">
        <v>20</v>
      </c>
      <c r="F31" s="12" t="s">
        <v>162</v>
      </c>
      <c r="P31"/>
      <c r="AB31"/>
      <c r="AD31"/>
      <c r="AF31"/>
      <c r="AL31"/>
      <c r="AV31" s="2" t="s">
        <v>27</v>
      </c>
      <c r="AW31" s="2" t="s">
        <v>27</v>
      </c>
      <c r="AX31" s="2" t="s">
        <v>27</v>
      </c>
      <c r="AZ31" s="2">
        <v>2</v>
      </c>
      <c r="BA31" s="2">
        <v>14</v>
      </c>
      <c r="BB31" s="2">
        <f t="shared" si="1"/>
        <v>22</v>
      </c>
    </row>
    <row r="32" spans="1:54" x14ac:dyDescent="0.2">
      <c r="A32" s="25" t="s">
        <v>44</v>
      </c>
      <c r="B32" s="30">
        <v>36064</v>
      </c>
      <c r="C32" s="12" t="s">
        <v>31</v>
      </c>
      <c r="D32" s="12">
        <v>1998</v>
      </c>
      <c r="E32" s="25" t="s">
        <v>20</v>
      </c>
      <c r="F32" s="12" t="s">
        <v>161</v>
      </c>
      <c r="J32" s="17"/>
      <c r="K32" s="12"/>
      <c r="L32" s="12"/>
      <c r="M32" s="10"/>
      <c r="N32" s="18"/>
      <c r="O32" s="18"/>
      <c r="P32" s="17"/>
      <c r="Q32" s="18"/>
      <c r="R32" s="18"/>
      <c r="AB32"/>
      <c r="AG32" s="2"/>
      <c r="AH32" s="1"/>
      <c r="AJ32" s="2"/>
      <c r="AK32" s="2"/>
      <c r="AL32" s="13"/>
      <c r="AM32" s="2"/>
      <c r="AN32" s="14"/>
      <c r="AO32" s="14"/>
      <c r="AP32" s="14"/>
      <c r="AQ32" s="14"/>
      <c r="AR32" s="2"/>
      <c r="AS32" s="2"/>
      <c r="AT32" s="2"/>
      <c r="AU32" s="2"/>
      <c r="AV32" s="2">
        <v>3</v>
      </c>
      <c r="AW32" s="2" t="s">
        <v>27</v>
      </c>
      <c r="AX32" s="2" t="s">
        <v>27</v>
      </c>
      <c r="AY32" t="s">
        <v>61</v>
      </c>
      <c r="AZ32" s="2">
        <v>2</v>
      </c>
      <c r="BA32" s="2" t="s">
        <v>27</v>
      </c>
      <c r="BB32" s="2" t="s">
        <v>27</v>
      </c>
    </row>
    <row r="33" spans="1:54" x14ac:dyDescent="0.2">
      <c r="A33" s="28" t="s">
        <v>40</v>
      </c>
      <c r="B33" s="29">
        <v>35165</v>
      </c>
      <c r="C33" s="28" t="s">
        <v>24</v>
      </c>
      <c r="D33" s="28">
        <v>1996</v>
      </c>
      <c r="E33" s="28" t="s">
        <v>20</v>
      </c>
      <c r="F33" s="12" t="s">
        <v>68</v>
      </c>
      <c r="P33"/>
      <c r="AB33"/>
      <c r="AD33"/>
      <c r="AF33"/>
      <c r="AL33"/>
      <c r="AV33" s="2">
        <v>1</v>
      </c>
      <c r="AW33" s="2">
        <v>8</v>
      </c>
      <c r="AX33" s="2">
        <v>8</v>
      </c>
      <c r="AY33" t="s">
        <v>38</v>
      </c>
      <c r="AZ33" s="2">
        <v>2</v>
      </c>
      <c r="BA33" s="2" t="s">
        <v>27</v>
      </c>
      <c r="BB33" s="2" t="s">
        <v>27</v>
      </c>
    </row>
    <row r="34" spans="1:54" x14ac:dyDescent="0.2">
      <c r="A34" s="12" t="s">
        <v>55</v>
      </c>
      <c r="B34" s="11">
        <v>36988</v>
      </c>
      <c r="C34" s="12" t="s">
        <v>43</v>
      </c>
      <c r="D34" s="12">
        <v>2001</v>
      </c>
      <c r="E34" s="12" t="s">
        <v>20</v>
      </c>
      <c r="F34" s="12" t="s">
        <v>73</v>
      </c>
      <c r="G34" s="1"/>
      <c r="I34" s="1"/>
      <c r="J34" s="1"/>
      <c r="N34" s="18"/>
      <c r="AA34" s="2"/>
      <c r="AB34" s="20"/>
      <c r="AC34" s="2"/>
      <c r="AG34" s="2"/>
      <c r="AH34" s="1"/>
      <c r="AJ34" s="2"/>
      <c r="AK34" s="2"/>
      <c r="AL34" s="14"/>
      <c r="AM34" s="2"/>
      <c r="AN34" s="14"/>
      <c r="AS34" s="15"/>
      <c r="AT34" s="15"/>
      <c r="AU34" s="2"/>
      <c r="AV34" s="2" t="s">
        <v>27</v>
      </c>
      <c r="AW34" s="2" t="s">
        <v>27</v>
      </c>
      <c r="AX34" s="2" t="s">
        <v>27</v>
      </c>
      <c r="AY34" s="2"/>
      <c r="AZ34" s="2">
        <v>2</v>
      </c>
      <c r="BA34" s="2" t="s">
        <v>27</v>
      </c>
      <c r="BB34" s="2" t="s">
        <v>27</v>
      </c>
    </row>
    <row r="35" spans="1:54" x14ac:dyDescent="0.2">
      <c r="P35"/>
      <c r="AB35"/>
      <c r="AD35"/>
      <c r="AF35"/>
      <c r="AL35"/>
    </row>
  </sheetData>
  <sheetProtection selectLockedCells="1" selectUnlockedCells="1"/>
  <mergeCells count="1">
    <mergeCell ref="A2:BB5"/>
  </mergeCells>
  <phoneticPr fontId="7" type="noConversion"/>
  <pageMargins left="0.78749999999999998" right="0.78749999999999998" top="1.0249999999999999" bottom="1.0249999999999999" header="0.78749999999999998" footer="0.78749999999999998"/>
  <pageSetup paperSize="9" scale="81" orientation="portrait" useFirstPageNumber="1" horizontalDpi="300" verticalDpi="300" r:id="rId1"/>
  <headerFooter alignWithMargins="0">
    <oddHeader>&amp;C&amp;A</oddHeader>
    <oddFooter>&amp;CSeite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K199"/>
  <sheetViews>
    <sheetView zoomScaleNormal="100" zoomScaleSheetLayoutView="100" workbookViewId="0">
      <selection activeCell="A15" sqref="A15"/>
    </sheetView>
  </sheetViews>
  <sheetFormatPr baseColWidth="10" defaultColWidth="11.42578125" defaultRowHeight="12.75" x14ac:dyDescent="0.2"/>
  <cols>
    <col min="1" max="1" width="26.42578125" customWidth="1"/>
    <col min="2" max="2" width="13.7109375" style="2" customWidth="1"/>
    <col min="3" max="3" width="9.42578125" style="2" customWidth="1"/>
    <col min="4" max="4" width="6.5703125" customWidth="1"/>
    <col min="5" max="5" width="5.42578125" style="2" customWidth="1"/>
    <col min="6" max="6" width="8.85546875" style="2" customWidth="1"/>
    <col min="7" max="8" width="8.42578125" style="2" customWidth="1"/>
    <col min="9" max="9" width="8.28515625" style="2" customWidth="1"/>
    <col min="11" max="11" width="13.42578125" customWidth="1"/>
  </cols>
  <sheetData>
    <row r="1" spans="1:11" x14ac:dyDescent="0.2">
      <c r="A1" s="49"/>
    </row>
    <row r="2" spans="1:11" ht="12.75" customHeight="1" x14ac:dyDescent="0.2">
      <c r="A2" s="79"/>
      <c r="B2" s="79"/>
      <c r="C2" s="79"/>
      <c r="D2" s="80"/>
      <c r="E2" s="80"/>
      <c r="F2" s="80"/>
      <c r="J2" s="52"/>
      <c r="K2" s="53"/>
    </row>
    <row r="3" spans="1:11" ht="12.75" customHeight="1" x14ac:dyDescent="0.2">
      <c r="A3" s="79"/>
      <c r="B3" s="79"/>
      <c r="C3" s="79"/>
      <c r="D3" s="80"/>
      <c r="E3" s="80"/>
      <c r="F3" s="80"/>
      <c r="J3" s="52"/>
      <c r="K3" s="53"/>
    </row>
    <row r="4" spans="1:11" ht="12.75" customHeight="1" x14ac:dyDescent="0.2">
      <c r="A4" s="80"/>
      <c r="B4" s="80"/>
      <c r="C4" s="80"/>
      <c r="D4" s="80"/>
      <c r="E4" s="80"/>
      <c r="F4" s="80"/>
      <c r="J4" s="9"/>
      <c r="K4" s="53"/>
    </row>
    <row r="5" spans="1:11" ht="12" customHeight="1" x14ac:dyDescent="0.2">
      <c r="A5" s="80"/>
      <c r="B5" s="80"/>
      <c r="C5" s="80"/>
      <c r="D5" s="80"/>
      <c r="E5" s="80"/>
      <c r="F5" s="80"/>
      <c r="J5" s="52"/>
      <c r="K5" s="54"/>
    </row>
    <row r="7" spans="1:11" ht="15.75" x14ac:dyDescent="0.25">
      <c r="A7" s="4" t="s">
        <v>123</v>
      </c>
      <c r="C7" s="60"/>
      <c r="I7" s="60"/>
    </row>
    <row r="8" spans="1:11" ht="5.25" customHeight="1" x14ac:dyDescent="0.2">
      <c r="B8" s="64"/>
    </row>
    <row r="9" spans="1:11" ht="12.75" customHeight="1" x14ac:dyDescent="0.2">
      <c r="A9" s="63" t="s">
        <v>0</v>
      </c>
      <c r="B9" s="82" t="s">
        <v>99</v>
      </c>
      <c r="C9" s="82" t="s">
        <v>2</v>
      </c>
      <c r="D9" s="83" t="s">
        <v>3</v>
      </c>
      <c r="E9" s="83" t="s">
        <v>4</v>
      </c>
      <c r="F9" s="83" t="s">
        <v>5</v>
      </c>
      <c r="G9" s="81" t="s">
        <v>165</v>
      </c>
      <c r="H9" s="81"/>
      <c r="I9" s="81"/>
    </row>
    <row r="10" spans="1:11" ht="12.75" customHeight="1" x14ac:dyDescent="0.2">
      <c r="A10" s="63" t="s">
        <v>98</v>
      </c>
      <c r="B10" s="82"/>
      <c r="C10" s="82"/>
      <c r="D10" s="84"/>
      <c r="E10" s="83"/>
      <c r="F10" s="83"/>
      <c r="G10" s="62" t="s">
        <v>77</v>
      </c>
      <c r="H10" s="62" t="s">
        <v>97</v>
      </c>
      <c r="I10" s="62" t="s">
        <v>79</v>
      </c>
      <c r="J10" s="55"/>
    </row>
    <row r="11" spans="1:11" x14ac:dyDescent="0.2">
      <c r="A11" s="12" t="s">
        <v>159</v>
      </c>
      <c r="B11" s="65">
        <v>37700</v>
      </c>
      <c r="C11" s="59" t="s">
        <v>31</v>
      </c>
      <c r="D11">
        <f t="shared" ref="D11:D42" si="0">YEAR(B11)</f>
        <v>2003</v>
      </c>
      <c r="E11" s="59" t="s">
        <v>20</v>
      </c>
      <c r="F11" s="2" t="str">
        <f>IF(D11&gt;=Altersklassen!$A$4,VLOOKUP(D11,Altersklassen!$A$4:$B$19,2,TRUE),"")</f>
        <v>S1</v>
      </c>
      <c r="G11" s="2" t="s">
        <v>27</v>
      </c>
      <c r="H11" s="2" t="s">
        <v>27</v>
      </c>
      <c r="I11" s="2" t="s">
        <v>27</v>
      </c>
    </row>
    <row r="12" spans="1:11" x14ac:dyDescent="0.2">
      <c r="A12" s="12" t="s">
        <v>179</v>
      </c>
      <c r="B12" s="65">
        <f>IFERROR(VLOOKUP($A12,[1]Spieler!$A$11:$I$200,2,FALSE),"")</f>
        <v>38448</v>
      </c>
      <c r="C12" s="65" t="str">
        <f>IFERROR(VLOOKUP($A12,[1]Spieler!$A$11:$I$200,3,FALSE),"")</f>
        <v>HALB</v>
      </c>
      <c r="D12">
        <f t="shared" si="0"/>
        <v>2005</v>
      </c>
      <c r="E12" s="2" t="s">
        <v>22</v>
      </c>
      <c r="F12" s="2" t="str">
        <f>IF(D12&gt;=Altersklassen!$A$4,VLOOKUP(D12,Altersklassen!$A$4:$B$19,2,TRUE),"")</f>
        <v>U1</v>
      </c>
      <c r="G12" s="2">
        <v>3</v>
      </c>
      <c r="H12" s="2">
        <v>6</v>
      </c>
      <c r="I12" s="2">
        <v>23</v>
      </c>
    </row>
    <row r="13" spans="1:11" x14ac:dyDescent="0.2">
      <c r="A13" s="12" t="s">
        <v>181</v>
      </c>
      <c r="B13" s="65">
        <f>IFERROR(VLOOKUP($A13,[1]Spieler!$A$11:$I$200,2,FALSE),"")</f>
        <v>38448</v>
      </c>
      <c r="C13" s="65" t="str">
        <f>IFERROR(VLOOKUP($A13,[1]Spieler!$A$11:$I$200,3,FALSE),"")</f>
        <v>HALB</v>
      </c>
      <c r="D13">
        <f t="shared" si="0"/>
        <v>2005</v>
      </c>
      <c r="E13" s="2" t="s">
        <v>22</v>
      </c>
      <c r="F13" s="2" t="str">
        <f>IF(D13&gt;=Altersklassen!$A$4,VLOOKUP(D13,Altersklassen!$A$4:$B$19,2,TRUE),"")</f>
        <v>U1</v>
      </c>
      <c r="G13" s="2">
        <v>3</v>
      </c>
      <c r="H13" s="2">
        <v>8</v>
      </c>
      <c r="I13" s="2">
        <v>25</v>
      </c>
    </row>
    <row r="14" spans="1:11" x14ac:dyDescent="0.2">
      <c r="A14" s="28" t="s">
        <v>44</v>
      </c>
      <c r="B14" s="65">
        <v>36064</v>
      </c>
      <c r="C14" s="14" t="s">
        <v>31</v>
      </c>
      <c r="D14">
        <f t="shared" si="0"/>
        <v>1998</v>
      </c>
      <c r="E14" s="77" t="s">
        <v>20</v>
      </c>
      <c r="F14" s="2" t="str">
        <f>IF(D14&gt;=Altersklassen!$A$4,VLOOKUP(D14,Altersklassen!$A$4:$B$19,2,TRUE),"")</f>
        <v>Jun1</v>
      </c>
      <c r="G14" s="2" t="s">
        <v>27</v>
      </c>
      <c r="H14" s="2" t="s">
        <v>27</v>
      </c>
      <c r="I14" s="2" t="s">
        <v>27</v>
      </c>
    </row>
    <row r="15" spans="1:11" x14ac:dyDescent="0.2">
      <c r="A15" t="s">
        <v>47</v>
      </c>
      <c r="B15" s="65">
        <v>36682</v>
      </c>
      <c r="C15" s="2" t="s">
        <v>31</v>
      </c>
      <c r="D15">
        <f t="shared" si="0"/>
        <v>2000</v>
      </c>
      <c r="E15" s="2" t="s">
        <v>20</v>
      </c>
      <c r="F15" s="2" t="str">
        <f>IF(D15&gt;=Altersklassen!$A$4,VLOOKUP(D15,Altersklassen!$A$4:$B$19,2,TRUE),"")</f>
        <v>J2</v>
      </c>
      <c r="G15" s="2">
        <v>2</v>
      </c>
      <c r="H15" s="2">
        <v>1</v>
      </c>
      <c r="I15" s="2">
        <v>10</v>
      </c>
    </row>
    <row r="16" spans="1:11" x14ac:dyDescent="0.2">
      <c r="A16" s="51" t="s">
        <v>173</v>
      </c>
      <c r="B16" s="65">
        <f>IFERROR(VLOOKUP($A16,[1]Spieler!$A$11:$I$200,2,FALSE),"")</f>
        <v>37491</v>
      </c>
      <c r="C16" s="65" t="str">
        <f>IFERROR(VLOOKUP($A16,[1]Spieler!$A$11:$I$200,3,FALSE),"")</f>
        <v>HALB</v>
      </c>
      <c r="D16">
        <f t="shared" si="0"/>
        <v>2002</v>
      </c>
      <c r="E16" s="2" t="s">
        <v>22</v>
      </c>
      <c r="F16" s="2" t="str">
        <f>IF(D16&gt;=Altersklassen!$A$4,VLOOKUP(D16,Altersklassen!$A$4:$B$19,2,TRUE),"")</f>
        <v>S2</v>
      </c>
      <c r="G16" s="2">
        <v>2</v>
      </c>
      <c r="H16" s="2">
        <v>2</v>
      </c>
      <c r="I16" s="2">
        <v>11</v>
      </c>
    </row>
    <row r="17" spans="1:11" x14ac:dyDescent="0.2">
      <c r="A17" s="51" t="s">
        <v>172</v>
      </c>
      <c r="B17" s="65">
        <f>IFERROR(VLOOKUP($A17,[1]Spieler!$A$11:$I$200,2,FALSE),"")</f>
        <v>36083</v>
      </c>
      <c r="C17" s="65" t="str">
        <f>IFERROR(VLOOKUP($A17,[1]Spieler!$A$11:$I$200,3,FALSE),"")</f>
        <v>HALB</v>
      </c>
      <c r="D17">
        <f t="shared" si="0"/>
        <v>1998</v>
      </c>
      <c r="E17" s="2" t="s">
        <v>20</v>
      </c>
      <c r="F17" s="2" t="str">
        <f>IF(D17&gt;=Altersklassen!$A$4,VLOOKUP(D17,Altersklassen!$A$4:$B$19,2,TRUE),"")</f>
        <v>Jun1</v>
      </c>
      <c r="G17" s="2">
        <v>1</v>
      </c>
      <c r="H17" s="2">
        <v>5</v>
      </c>
      <c r="I17" s="2">
        <v>5</v>
      </c>
    </row>
    <row r="18" spans="1:11" ht="14.1" customHeight="1" x14ac:dyDescent="0.2">
      <c r="A18" t="s">
        <v>167</v>
      </c>
      <c r="B18" s="65">
        <v>38707</v>
      </c>
      <c r="C18" s="2" t="s">
        <v>31</v>
      </c>
      <c r="D18">
        <f t="shared" si="0"/>
        <v>2005</v>
      </c>
      <c r="E18" s="2" t="s">
        <v>20</v>
      </c>
      <c r="F18" s="2" t="str">
        <f>IF(D18&gt;=Altersklassen!$A$4,VLOOKUP(D18,Altersklassen!$A$4:$B$19,2,TRUE),"")</f>
        <v>U1</v>
      </c>
      <c r="G18" s="2">
        <v>2</v>
      </c>
      <c r="H18" s="2">
        <v>6</v>
      </c>
      <c r="I18" s="2">
        <v>15</v>
      </c>
    </row>
    <row r="19" spans="1:11" x14ac:dyDescent="0.2">
      <c r="A19" t="s">
        <v>166</v>
      </c>
      <c r="B19" s="65">
        <v>36783</v>
      </c>
      <c r="C19" s="2" t="s">
        <v>31</v>
      </c>
      <c r="D19">
        <f t="shared" si="0"/>
        <v>2000</v>
      </c>
      <c r="E19" s="2" t="s">
        <v>20</v>
      </c>
      <c r="F19" s="2" t="str">
        <f>IF(D19&gt;=Altersklassen!$A$4,VLOOKUP(D19,Altersklassen!$A$4:$B$19,2,TRUE),"")</f>
        <v>J2</v>
      </c>
      <c r="G19" s="2">
        <v>1</v>
      </c>
      <c r="H19" s="2">
        <v>4</v>
      </c>
      <c r="I19" s="2">
        <v>4</v>
      </c>
    </row>
    <row r="20" spans="1:11" x14ac:dyDescent="0.2">
      <c r="A20" s="12" t="s">
        <v>184</v>
      </c>
      <c r="B20" s="65">
        <f>IFERROR(VLOOKUP($A20,[1]Spieler!$A$11:$I$200,2,FALSE),"")</f>
        <v>38912</v>
      </c>
      <c r="C20" s="65" t="str">
        <f>IFERROR(VLOOKUP($A20,[1]Spieler!$A$11:$I$200,3,FALSE),"")</f>
        <v>HALB</v>
      </c>
      <c r="D20">
        <f t="shared" si="0"/>
        <v>2006</v>
      </c>
      <c r="E20" s="2" t="s">
        <v>22</v>
      </c>
      <c r="F20" s="2" t="str">
        <f>IF(D20&gt;=Altersklassen!$A$4,VLOOKUP(D20,Altersklassen!$A$4:$B$19,2,TRUE),"")</f>
        <v>Mini</v>
      </c>
      <c r="G20" s="2">
        <v>3</v>
      </c>
      <c r="H20" s="2">
        <v>11</v>
      </c>
      <c r="I20" s="2">
        <v>28</v>
      </c>
      <c r="K20" s="57"/>
    </row>
    <row r="21" spans="1:11" x14ac:dyDescent="0.2">
      <c r="A21" t="s">
        <v>30</v>
      </c>
      <c r="B21" s="65">
        <v>36053</v>
      </c>
      <c r="C21" s="2" t="s">
        <v>31</v>
      </c>
      <c r="D21">
        <f t="shared" si="0"/>
        <v>1998</v>
      </c>
      <c r="E21" s="2" t="s">
        <v>20</v>
      </c>
      <c r="F21" s="2" t="str">
        <f>IF(D21&gt;=Altersklassen!$A$4,VLOOKUP(D21,Altersklassen!$A$4:$B$19,2,TRUE),"")</f>
        <v>Jun1</v>
      </c>
      <c r="G21" s="2">
        <v>1</v>
      </c>
      <c r="H21" s="2">
        <v>7</v>
      </c>
      <c r="I21" s="2">
        <v>7</v>
      </c>
      <c r="K21" s="15"/>
    </row>
    <row r="22" spans="1:11" x14ac:dyDescent="0.2">
      <c r="A22" s="12" t="s">
        <v>187</v>
      </c>
      <c r="B22" s="78">
        <f>IFERROR(VLOOKUP($A22,[1]Spieler!$A$11:$I$200,2,FALSE),"")</f>
        <v>39246</v>
      </c>
      <c r="C22" s="65" t="str">
        <f>IFERROR(VLOOKUP($A22,[1]Spieler!$A$11:$I$200,3,FALSE),"")</f>
        <v>HALB</v>
      </c>
      <c r="D22">
        <f t="shared" si="0"/>
        <v>2007</v>
      </c>
      <c r="E22" s="2" t="s">
        <v>22</v>
      </c>
      <c r="F22" s="2" t="str">
        <f>IF(D22&gt;=Altersklassen!$A$4,VLOOKUP(D22,Altersklassen!$A$4:$B$19,2,TRUE),"")</f>
        <v>Mini</v>
      </c>
      <c r="G22" s="2">
        <v>3</v>
      </c>
      <c r="H22" s="2">
        <v>14</v>
      </c>
      <c r="I22" s="2">
        <v>31</v>
      </c>
      <c r="K22" s="15"/>
    </row>
    <row r="23" spans="1:11" x14ac:dyDescent="0.2">
      <c r="A23" s="12" t="s">
        <v>178</v>
      </c>
      <c r="B23" s="65">
        <f>IFERROR(VLOOKUP($A23,[1]Spieler!$A$11:$I$200,2,FALSE),"")</f>
        <v>38254</v>
      </c>
      <c r="C23" s="65" t="str">
        <f>IFERROR(VLOOKUP($A23,[1]Spieler!$A$11:$I$200,3,FALSE),"")</f>
        <v>HALB</v>
      </c>
      <c r="D23">
        <f t="shared" si="0"/>
        <v>2004</v>
      </c>
      <c r="E23" s="2" t="s">
        <v>22</v>
      </c>
      <c r="F23" s="2" t="str">
        <f>IF(D23&gt;=Altersklassen!$A$4,VLOOKUP(D23,Altersklassen!$A$4:$B$19,2,TRUE),"")</f>
        <v>U2</v>
      </c>
      <c r="G23" s="2">
        <v>3</v>
      </c>
      <c r="H23" s="2">
        <v>5</v>
      </c>
      <c r="I23" s="2">
        <v>22</v>
      </c>
      <c r="K23" s="15"/>
    </row>
    <row r="24" spans="1:11" x14ac:dyDescent="0.2">
      <c r="A24" s="28" t="s">
        <v>151</v>
      </c>
      <c r="B24" s="65">
        <v>38159</v>
      </c>
      <c r="C24" s="14" t="s">
        <v>31</v>
      </c>
      <c r="D24">
        <f t="shared" si="0"/>
        <v>2004</v>
      </c>
      <c r="E24" s="14" t="s">
        <v>20</v>
      </c>
      <c r="F24" s="2" t="str">
        <f>IF(D24&gt;=Altersklassen!$A$4,VLOOKUP(D24,Altersklassen!$A$4:$B$19,2,TRUE),"")</f>
        <v>U2</v>
      </c>
      <c r="G24" s="2" t="s">
        <v>27</v>
      </c>
      <c r="H24" s="2" t="s">
        <v>27</v>
      </c>
      <c r="I24" s="2" t="s">
        <v>27</v>
      </c>
      <c r="K24" s="15"/>
    </row>
    <row r="25" spans="1:11" x14ac:dyDescent="0.2">
      <c r="A25" t="s">
        <v>52</v>
      </c>
      <c r="B25" s="65">
        <v>36275</v>
      </c>
      <c r="C25" s="2" t="s">
        <v>53</v>
      </c>
      <c r="D25">
        <f t="shared" si="0"/>
        <v>1999</v>
      </c>
      <c r="E25" s="2" t="s">
        <v>20</v>
      </c>
      <c r="F25" s="2" t="str">
        <f>IF(D25&gt;=Altersklassen!$A$4,VLOOKUP(D25,Altersklassen!$A$4:$B$19,2,TRUE),"")</f>
        <v>J3</v>
      </c>
      <c r="G25" s="2" t="s">
        <v>27</v>
      </c>
      <c r="H25" s="2" t="s">
        <v>27</v>
      </c>
      <c r="I25" s="2" t="s">
        <v>27</v>
      </c>
      <c r="K25" s="15"/>
    </row>
    <row r="26" spans="1:11" x14ac:dyDescent="0.2">
      <c r="A26" t="s">
        <v>101</v>
      </c>
      <c r="B26" s="70">
        <v>35245</v>
      </c>
      <c r="C26" s="2" t="s">
        <v>102</v>
      </c>
      <c r="D26">
        <f t="shared" si="0"/>
        <v>1996</v>
      </c>
      <c r="E26" s="2" t="s">
        <v>20</v>
      </c>
      <c r="F26" s="2" t="str">
        <f>IF(D26&gt;=Altersklassen!$A$4,VLOOKUP(D26,Altersklassen!$A$4:$B$19,2,TRUE),"")</f>
        <v>Jun3</v>
      </c>
      <c r="G26" s="2" t="s">
        <v>27</v>
      </c>
      <c r="H26" s="2" t="s">
        <v>27</v>
      </c>
      <c r="I26" s="2" t="s">
        <v>27</v>
      </c>
    </row>
    <row r="27" spans="1:11" ht="12.4" customHeight="1" x14ac:dyDescent="0.3">
      <c r="A27" s="66" t="s">
        <v>105</v>
      </c>
      <c r="B27" s="70">
        <v>34974</v>
      </c>
      <c r="C27" s="15" t="s">
        <v>102</v>
      </c>
      <c r="D27">
        <f t="shared" si="0"/>
        <v>1995</v>
      </c>
      <c r="E27" s="2" t="s">
        <v>20</v>
      </c>
      <c r="F27" s="2" t="str">
        <f>IF(D27&gt;=Altersklassen!$A$4,VLOOKUP(D27,Altersklassen!$A$4:$B$19,2,TRUE),"")</f>
        <v/>
      </c>
      <c r="G27" s="2" t="s">
        <v>27</v>
      </c>
      <c r="H27" s="2" t="s">
        <v>27</v>
      </c>
      <c r="I27" s="2" t="s">
        <v>27</v>
      </c>
    </row>
    <row r="28" spans="1:11" x14ac:dyDescent="0.2">
      <c r="A28" t="s">
        <v>103</v>
      </c>
      <c r="B28" s="70">
        <v>36029</v>
      </c>
      <c r="C28" s="2" t="s">
        <v>102</v>
      </c>
      <c r="D28">
        <f t="shared" si="0"/>
        <v>1998</v>
      </c>
      <c r="E28" s="2" t="s">
        <v>20</v>
      </c>
      <c r="F28" s="2" t="str">
        <f>IF(D28&gt;=Altersklassen!$A$4,VLOOKUP(D28,Altersklassen!$A$4:$B$19,2,TRUE),"")</f>
        <v>Jun1</v>
      </c>
      <c r="G28" s="2" t="s">
        <v>27</v>
      </c>
      <c r="H28" s="2" t="s">
        <v>27</v>
      </c>
      <c r="I28" s="2" t="s">
        <v>27</v>
      </c>
      <c r="K28" s="15"/>
    </row>
    <row r="29" spans="1:11" x14ac:dyDescent="0.2">
      <c r="A29" s="28" t="s">
        <v>116</v>
      </c>
      <c r="B29" s="65">
        <v>38120</v>
      </c>
      <c r="C29" s="14" t="s">
        <v>102</v>
      </c>
      <c r="D29">
        <f t="shared" si="0"/>
        <v>2004</v>
      </c>
      <c r="E29" s="14" t="s">
        <v>20</v>
      </c>
      <c r="F29" s="2" t="str">
        <f>IF(D29&gt;=Altersklassen!$A$4,VLOOKUP(D29,Altersklassen!$A$4:$B$19,2,TRUE),"")</f>
        <v>U2</v>
      </c>
      <c r="G29" s="2" t="s">
        <v>27</v>
      </c>
      <c r="H29" s="2" t="s">
        <v>27</v>
      </c>
      <c r="I29" s="2" t="s">
        <v>27</v>
      </c>
      <c r="K29" s="15"/>
    </row>
    <row r="30" spans="1:11" x14ac:dyDescent="0.2">
      <c r="A30" s="28" t="s">
        <v>86</v>
      </c>
      <c r="B30" s="65">
        <v>37665</v>
      </c>
      <c r="C30" s="14" t="s">
        <v>85</v>
      </c>
      <c r="D30">
        <f t="shared" si="0"/>
        <v>2003</v>
      </c>
      <c r="E30" s="14" t="s">
        <v>20</v>
      </c>
      <c r="F30" s="2" t="str">
        <f>IF(D30&gt;=Altersklassen!$A$4,VLOOKUP(D30,Altersklassen!$A$4:$B$19,2,TRUE),"")</f>
        <v>S1</v>
      </c>
      <c r="G30" s="2" t="s">
        <v>27</v>
      </c>
      <c r="H30" s="2" t="s">
        <v>27</v>
      </c>
      <c r="I30" s="2" t="s">
        <v>27</v>
      </c>
      <c r="K30" s="15"/>
    </row>
    <row r="31" spans="1:11" x14ac:dyDescent="0.2">
      <c r="A31" s="28" t="s">
        <v>84</v>
      </c>
      <c r="B31" s="65">
        <v>37637</v>
      </c>
      <c r="C31" s="14" t="s">
        <v>85</v>
      </c>
      <c r="D31">
        <f t="shared" si="0"/>
        <v>2003</v>
      </c>
      <c r="E31" s="14" t="s">
        <v>20</v>
      </c>
      <c r="F31" s="2" t="str">
        <f>IF(D31&gt;=Altersklassen!$A$4,VLOOKUP(D31,Altersklassen!$A$4:$B$19,2,TRUE),"")</f>
        <v>S1</v>
      </c>
      <c r="G31" s="2" t="s">
        <v>27</v>
      </c>
      <c r="H31" s="2" t="s">
        <v>27</v>
      </c>
      <c r="I31" s="2" t="s">
        <v>27</v>
      </c>
    </row>
    <row r="32" spans="1:11" x14ac:dyDescent="0.2">
      <c r="A32" s="28" t="s">
        <v>111</v>
      </c>
      <c r="B32" s="65">
        <v>37636</v>
      </c>
      <c r="C32" s="14" t="s">
        <v>85</v>
      </c>
      <c r="D32">
        <f t="shared" si="0"/>
        <v>2003</v>
      </c>
      <c r="E32" s="14" t="s">
        <v>20</v>
      </c>
      <c r="F32" s="2" t="str">
        <f>IF(D32&gt;=Altersklassen!$A$4,VLOOKUP(D32,Altersklassen!$A$4:$B$19,2,TRUE),"")</f>
        <v>S1</v>
      </c>
      <c r="G32" s="2" t="s">
        <v>27</v>
      </c>
      <c r="H32" s="2" t="s">
        <v>27</v>
      </c>
      <c r="I32" s="2" t="s">
        <v>27</v>
      </c>
      <c r="K32" s="15"/>
    </row>
    <row r="33" spans="1:9" x14ac:dyDescent="0.2">
      <c r="A33" t="s">
        <v>182</v>
      </c>
      <c r="B33" s="65">
        <f>IFERROR(VLOOKUP($A33,[1]Spieler!$A$11:$I$200,2,FALSE),"")</f>
        <v>37374</v>
      </c>
      <c r="C33" s="65" t="str">
        <f>IFERROR(VLOOKUP($A33,[1]Spieler!$A$11:$I$200,3,FALSE),"")</f>
        <v>MATTB</v>
      </c>
      <c r="D33">
        <f t="shared" si="0"/>
        <v>2002</v>
      </c>
      <c r="E33" s="2" t="s">
        <v>22</v>
      </c>
      <c r="F33" s="2" t="str">
        <f>IF(D33&gt;=Altersklassen!$A$4,VLOOKUP(D33,Altersklassen!$A$4:$B$19,2,TRUE),"")</f>
        <v>S2</v>
      </c>
      <c r="G33" s="2">
        <v>3</v>
      </c>
      <c r="H33" s="2">
        <v>9</v>
      </c>
      <c r="I33" s="2">
        <v>26</v>
      </c>
    </row>
    <row r="34" spans="1:9" x14ac:dyDescent="0.2">
      <c r="A34" t="s">
        <v>183</v>
      </c>
      <c r="B34" s="65">
        <f>IFERROR(VLOOKUP($A34,[1]Spieler!$A$11:$I$200,2,FALSE),"")</f>
        <v>37374</v>
      </c>
      <c r="C34" s="65" t="str">
        <f>IFERROR(VLOOKUP($A34,[1]Spieler!$A$11:$I$200,3,FALSE),"")</f>
        <v>MATTB</v>
      </c>
      <c r="D34">
        <f t="shared" si="0"/>
        <v>2002</v>
      </c>
      <c r="E34" s="2" t="s">
        <v>22</v>
      </c>
      <c r="F34" s="2" t="str">
        <f>IF(D34&gt;=Altersklassen!$A$4,VLOOKUP(D34,Altersklassen!$A$4:$B$19,2,TRUE),"")</f>
        <v>S2</v>
      </c>
      <c r="G34" s="2">
        <v>3</v>
      </c>
      <c r="H34" s="2">
        <v>10</v>
      </c>
      <c r="I34" s="2">
        <v>27</v>
      </c>
    </row>
    <row r="35" spans="1:9" x14ac:dyDescent="0.2">
      <c r="A35" t="s">
        <v>180</v>
      </c>
      <c r="B35" s="65">
        <f>IFERROR(VLOOKUP($A35,[1]Spieler!$A$11:$I$200,2,FALSE),"")</f>
        <v>38253</v>
      </c>
      <c r="C35" s="65" t="str">
        <f>IFERROR(VLOOKUP($A35,[1]Spieler!$A$11:$I$200,3,FALSE),"")</f>
        <v>MATTB</v>
      </c>
      <c r="D35">
        <f t="shared" si="0"/>
        <v>2004</v>
      </c>
      <c r="E35" s="2" t="s">
        <v>20</v>
      </c>
      <c r="F35" s="2" t="str">
        <f>IF(D35&gt;=Altersklassen!$A$4,VLOOKUP(D35,Altersklassen!$A$4:$B$19,2,TRUE),"")</f>
        <v>U2</v>
      </c>
      <c r="G35" s="2">
        <v>3</v>
      </c>
      <c r="H35" s="2">
        <v>7</v>
      </c>
      <c r="I35" s="2">
        <v>24</v>
      </c>
    </row>
    <row r="36" spans="1:9" x14ac:dyDescent="0.2">
      <c r="A36" t="s">
        <v>174</v>
      </c>
      <c r="B36" s="65">
        <f>IFERROR(VLOOKUP($A36,[1]Spieler!$A$11:$I$200,2,FALSE),"")</f>
        <v>37391</v>
      </c>
      <c r="C36" s="65" t="str">
        <f>IFERROR(VLOOKUP($A36,[1]Spieler!$A$11:$I$200,3,FALSE),"")</f>
        <v>MATTB</v>
      </c>
      <c r="D36">
        <f t="shared" si="0"/>
        <v>2002</v>
      </c>
      <c r="E36" s="2" t="s">
        <v>20</v>
      </c>
      <c r="F36" s="2" t="str">
        <f>IF(D36&gt;=Altersklassen!$A$4,VLOOKUP(D36,Altersklassen!$A$4:$B$19,2,TRUE),"")</f>
        <v>S2</v>
      </c>
      <c r="G36" s="2">
        <v>2</v>
      </c>
      <c r="H36" s="2">
        <v>7</v>
      </c>
      <c r="I36" s="2">
        <v>16</v>
      </c>
    </row>
    <row r="37" spans="1:9" x14ac:dyDescent="0.2">
      <c r="A37" s="28" t="s">
        <v>108</v>
      </c>
      <c r="B37" s="65">
        <v>37566</v>
      </c>
      <c r="C37" s="14" t="s">
        <v>109</v>
      </c>
      <c r="D37">
        <f t="shared" si="0"/>
        <v>2002</v>
      </c>
      <c r="E37" s="14" t="s">
        <v>20</v>
      </c>
      <c r="F37" s="2" t="str">
        <f>IF(D37&gt;=Altersklassen!$A$4,VLOOKUP(D37,Altersklassen!$A$4:$B$19,2,TRUE),"")</f>
        <v>S2</v>
      </c>
      <c r="G37" s="2" t="s">
        <v>27</v>
      </c>
      <c r="H37" s="2" t="s">
        <v>27</v>
      </c>
      <c r="I37" s="2" t="s">
        <v>27</v>
      </c>
    </row>
    <row r="38" spans="1:9" x14ac:dyDescent="0.2">
      <c r="A38" s="28" t="s">
        <v>130</v>
      </c>
      <c r="B38" s="72">
        <v>37753</v>
      </c>
      <c r="C38" s="57" t="s">
        <v>19</v>
      </c>
      <c r="D38">
        <f t="shared" si="0"/>
        <v>2003</v>
      </c>
      <c r="E38" s="14" t="s">
        <v>22</v>
      </c>
      <c r="F38" s="2" t="str">
        <f>IF(D38&gt;=Altersklassen!$A$4,VLOOKUP(D38,Altersklassen!$A$4:$B$19,2,TRUE),"")</f>
        <v>S1</v>
      </c>
      <c r="G38" s="2" t="s">
        <v>27</v>
      </c>
      <c r="H38" s="2" t="s">
        <v>27</v>
      </c>
      <c r="I38" s="2" t="s">
        <v>27</v>
      </c>
    </row>
    <row r="39" spans="1:9" x14ac:dyDescent="0.2">
      <c r="A39" s="28" t="s">
        <v>82</v>
      </c>
      <c r="B39" s="65">
        <v>38180</v>
      </c>
      <c r="C39" s="14" t="s">
        <v>19</v>
      </c>
      <c r="D39">
        <f t="shared" si="0"/>
        <v>2004</v>
      </c>
      <c r="E39" s="14" t="s">
        <v>20</v>
      </c>
      <c r="F39" s="2" t="str">
        <f>IF(D39&gt;=Altersklassen!$A$4,VLOOKUP(D39,Altersklassen!$A$4:$B$19,2,TRUE),"")</f>
        <v>U2</v>
      </c>
      <c r="G39" s="2">
        <v>1</v>
      </c>
      <c r="H39" s="2">
        <v>9</v>
      </c>
      <c r="I39" s="2">
        <v>9</v>
      </c>
    </row>
    <row r="40" spans="1:9" x14ac:dyDescent="0.2">
      <c r="A40" t="s">
        <v>18</v>
      </c>
      <c r="B40" s="65">
        <v>37097</v>
      </c>
      <c r="C40" s="2" t="s">
        <v>19</v>
      </c>
      <c r="D40">
        <f t="shared" si="0"/>
        <v>2001</v>
      </c>
      <c r="E40" s="2" t="s">
        <v>20</v>
      </c>
      <c r="F40" s="2" t="str">
        <f>IF(D40&gt;=Altersklassen!$A$4,VLOOKUP(D40,Altersklassen!$A$4:$B$19,2,TRUE),"")</f>
        <v>J1</v>
      </c>
      <c r="G40" s="2">
        <v>1</v>
      </c>
      <c r="H40" s="2">
        <v>1</v>
      </c>
      <c r="I40" s="2">
        <v>1</v>
      </c>
    </row>
    <row r="41" spans="1:9" x14ac:dyDescent="0.2">
      <c r="A41" t="s">
        <v>89</v>
      </c>
      <c r="B41" s="69">
        <v>37334</v>
      </c>
      <c r="C41" s="14" t="s">
        <v>19</v>
      </c>
      <c r="D41">
        <f t="shared" si="0"/>
        <v>2002</v>
      </c>
      <c r="E41" s="15" t="s">
        <v>20</v>
      </c>
      <c r="F41" s="2" t="str">
        <f>IF(D41&gt;=Altersklassen!$A$4,VLOOKUP(D41,Altersklassen!$A$4:$B$19,2,TRUE),"")</f>
        <v>S2</v>
      </c>
      <c r="G41" s="2" t="s">
        <v>27</v>
      </c>
      <c r="H41" s="2" t="s">
        <v>27</v>
      </c>
      <c r="I41" s="2" t="s">
        <v>27</v>
      </c>
    </row>
    <row r="42" spans="1:9" x14ac:dyDescent="0.2">
      <c r="A42" t="s">
        <v>126</v>
      </c>
      <c r="B42" s="70">
        <v>37836</v>
      </c>
      <c r="C42" s="14" t="s">
        <v>19</v>
      </c>
      <c r="D42">
        <f t="shared" si="0"/>
        <v>2003</v>
      </c>
      <c r="E42" s="46" t="s">
        <v>20</v>
      </c>
      <c r="F42" s="2" t="str">
        <f>IF(D42&gt;=Altersklassen!$A$4,VLOOKUP(D42,Altersklassen!$A$4:$B$19,2,TRUE),"")</f>
        <v>S1</v>
      </c>
      <c r="G42" s="2" t="s">
        <v>27</v>
      </c>
      <c r="H42" s="2" t="s">
        <v>27</v>
      </c>
      <c r="I42" s="2" t="s">
        <v>27</v>
      </c>
    </row>
    <row r="43" spans="1:9" x14ac:dyDescent="0.2">
      <c r="A43" s="28" t="s">
        <v>127</v>
      </c>
      <c r="B43" s="69">
        <v>37694</v>
      </c>
      <c r="C43" s="57" t="s">
        <v>19</v>
      </c>
      <c r="D43">
        <f t="shared" ref="D43:D74" si="1">YEAR(B43)</f>
        <v>2003</v>
      </c>
      <c r="E43" s="14" t="s">
        <v>22</v>
      </c>
      <c r="F43" s="2" t="str">
        <f>IF(D43&gt;=Altersklassen!$A$4,VLOOKUP(D43,Altersklassen!$A$4:$B$19,2,TRUE),"")</f>
        <v>S1</v>
      </c>
      <c r="G43" s="2" t="s">
        <v>27</v>
      </c>
      <c r="H43" s="2" t="s">
        <v>27</v>
      </c>
      <c r="I43" s="2" t="s">
        <v>27</v>
      </c>
    </row>
    <row r="44" spans="1:9" x14ac:dyDescent="0.2">
      <c r="A44" s="28" t="s">
        <v>143</v>
      </c>
      <c r="B44" s="65">
        <v>37893</v>
      </c>
      <c r="C44" s="14" t="s">
        <v>19</v>
      </c>
      <c r="D44">
        <f t="shared" si="1"/>
        <v>2003</v>
      </c>
      <c r="E44" s="15" t="s">
        <v>20</v>
      </c>
      <c r="F44" s="2" t="str">
        <f>IF(D44&gt;=Altersklassen!$A$4,VLOOKUP(D44,Altersklassen!$A$4:$B$19,2,TRUE),"")</f>
        <v>S1</v>
      </c>
      <c r="G44" s="2">
        <v>3</v>
      </c>
      <c r="H44" s="2">
        <v>1</v>
      </c>
      <c r="I44" s="2">
        <v>18</v>
      </c>
    </row>
    <row r="45" spans="1:9" x14ac:dyDescent="0.2">
      <c r="A45" s="28" t="s">
        <v>144</v>
      </c>
      <c r="B45" s="65">
        <v>37893</v>
      </c>
      <c r="C45" s="14" t="s">
        <v>19</v>
      </c>
      <c r="D45">
        <f t="shared" si="1"/>
        <v>2003</v>
      </c>
      <c r="E45" s="14" t="s">
        <v>20</v>
      </c>
      <c r="F45" s="2" t="str">
        <f>IF(D45&gt;=Altersklassen!$A$4,VLOOKUP(D45,Altersklassen!$A$4:$B$19,2,TRUE),"")</f>
        <v>S1</v>
      </c>
      <c r="G45" s="2">
        <v>3</v>
      </c>
      <c r="H45" s="2">
        <v>4</v>
      </c>
      <c r="I45" s="2">
        <v>21</v>
      </c>
    </row>
    <row r="46" spans="1:9" x14ac:dyDescent="0.2">
      <c r="A46" s="28" t="s">
        <v>153</v>
      </c>
      <c r="B46" s="69">
        <v>37558</v>
      </c>
      <c r="C46" s="57" t="s">
        <v>19</v>
      </c>
      <c r="D46">
        <f t="shared" si="1"/>
        <v>2002</v>
      </c>
      <c r="E46" s="14" t="s">
        <v>22</v>
      </c>
      <c r="F46" s="2" t="str">
        <f>IF(D46&gt;=Altersklassen!$A$4,VLOOKUP(D46,Altersklassen!$A$4:$B$19,2,TRUE),"")</f>
        <v>S2</v>
      </c>
      <c r="G46" s="2" t="s">
        <v>27</v>
      </c>
      <c r="H46" s="2" t="s">
        <v>27</v>
      </c>
      <c r="I46" s="2" t="s">
        <v>27</v>
      </c>
    </row>
    <row r="47" spans="1:9" x14ac:dyDescent="0.2">
      <c r="A47" t="s">
        <v>21</v>
      </c>
      <c r="B47" s="65">
        <v>36024</v>
      </c>
      <c r="C47" s="2" t="s">
        <v>19</v>
      </c>
      <c r="D47">
        <f t="shared" si="1"/>
        <v>1998</v>
      </c>
      <c r="E47" s="2" t="s">
        <v>22</v>
      </c>
      <c r="F47" s="2" t="str">
        <f>IF(D47&gt;=Altersklassen!$A$4,VLOOKUP(D47,Altersklassen!$A$4:$B$19,2,TRUE),"")</f>
        <v>Jun1</v>
      </c>
      <c r="G47" s="2" t="s">
        <v>27</v>
      </c>
      <c r="H47" s="2" t="s">
        <v>27</v>
      </c>
      <c r="I47" s="2" t="s">
        <v>27</v>
      </c>
    </row>
    <row r="48" spans="1:9" ht="14.1" customHeight="1" x14ac:dyDescent="0.2">
      <c r="A48" s="12" t="s">
        <v>175</v>
      </c>
      <c r="B48" s="65">
        <f>IFERROR(VLOOKUP($A48,[1]Spieler!$A$11:$I$200,2,FALSE),"")</f>
        <v>39218</v>
      </c>
      <c r="C48" s="65" t="str">
        <f>IFERROR(VLOOKUP($A48,[1]Spieler!$A$11:$I$200,3,FALSE),"")</f>
        <v>NEUS</v>
      </c>
      <c r="D48">
        <f t="shared" si="1"/>
        <v>2007</v>
      </c>
      <c r="E48" s="2" t="s">
        <v>20</v>
      </c>
      <c r="F48" s="2" t="str">
        <f>IF(D48&gt;=Altersklassen!$A$4,VLOOKUP(D48,Altersklassen!$A$4:$B$19,2,TRUE),"")</f>
        <v>Mini</v>
      </c>
      <c r="G48" s="2">
        <v>2</v>
      </c>
      <c r="H48" s="2">
        <v>8</v>
      </c>
      <c r="I48" s="2">
        <v>17</v>
      </c>
    </row>
    <row r="49" spans="1:9" x14ac:dyDescent="0.2">
      <c r="A49" s="28" t="s">
        <v>106</v>
      </c>
      <c r="B49" s="65">
        <v>36392</v>
      </c>
      <c r="C49" s="14" t="s">
        <v>19</v>
      </c>
      <c r="D49">
        <f t="shared" si="1"/>
        <v>1999</v>
      </c>
      <c r="E49" s="14" t="s">
        <v>20</v>
      </c>
      <c r="F49" s="2" t="str">
        <f>IF(D49&gt;=Altersklassen!$A$4,VLOOKUP(D49,Altersklassen!$A$4:$B$19,2,TRUE),"")</f>
        <v>J3</v>
      </c>
      <c r="G49" s="2" t="s">
        <v>27</v>
      </c>
      <c r="H49" s="2" t="s">
        <v>27</v>
      </c>
      <c r="I49" s="2" t="s">
        <v>27</v>
      </c>
    </row>
    <row r="50" spans="1:9" x14ac:dyDescent="0.2">
      <c r="A50" t="s">
        <v>119</v>
      </c>
      <c r="B50" s="65">
        <v>36953</v>
      </c>
      <c r="C50" s="2" t="s">
        <v>19</v>
      </c>
      <c r="D50">
        <f t="shared" si="1"/>
        <v>2001</v>
      </c>
      <c r="E50" s="2" t="s">
        <v>20</v>
      </c>
      <c r="F50" s="2" t="str">
        <f>IF(D50&gt;=Altersklassen!$A$4,VLOOKUP(D50,Altersklassen!$A$4:$B$19,2,TRUE),"")</f>
        <v>J1</v>
      </c>
      <c r="G50" s="2" t="s">
        <v>27</v>
      </c>
      <c r="H50" s="2" t="s">
        <v>27</v>
      </c>
      <c r="I50" s="2" t="s">
        <v>27</v>
      </c>
    </row>
    <row r="51" spans="1:9" x14ac:dyDescent="0.2">
      <c r="A51" t="s">
        <v>125</v>
      </c>
      <c r="B51" s="70">
        <v>37741</v>
      </c>
      <c r="C51" s="14" t="s">
        <v>19</v>
      </c>
      <c r="D51">
        <f t="shared" si="1"/>
        <v>2003</v>
      </c>
      <c r="E51" s="15" t="s">
        <v>20</v>
      </c>
      <c r="F51" s="2" t="str">
        <f>IF(D51&gt;=Altersklassen!$A$4,VLOOKUP(D51,Altersklassen!$A$4:$B$19,2,TRUE),"")</f>
        <v>S1</v>
      </c>
      <c r="G51" s="2" t="s">
        <v>27</v>
      </c>
      <c r="H51" s="2" t="s">
        <v>27</v>
      </c>
      <c r="I51" s="2" t="s">
        <v>27</v>
      </c>
    </row>
    <row r="52" spans="1:9" x14ac:dyDescent="0.2">
      <c r="A52" s="12" t="s">
        <v>186</v>
      </c>
      <c r="B52" s="65">
        <f>IFERROR(VLOOKUP($A52,[1]Spieler!$A$11:$I$200,2,FALSE),"")</f>
        <v>38909</v>
      </c>
      <c r="C52" s="65" t="str">
        <f>IFERROR(VLOOKUP($A52,[1]Spieler!$A$11:$I$200,3,FALSE),"")</f>
        <v>NEUS</v>
      </c>
      <c r="D52">
        <f t="shared" si="1"/>
        <v>2006</v>
      </c>
      <c r="E52" s="2" t="s">
        <v>20</v>
      </c>
      <c r="F52" s="2" t="str">
        <f>IF(D52&gt;=Altersklassen!$A$4,VLOOKUP(D52,Altersklassen!$A$4:$B$19,2,TRUE),"")</f>
        <v>Mini</v>
      </c>
      <c r="G52" s="2">
        <v>3</v>
      </c>
      <c r="H52" s="2">
        <v>13</v>
      </c>
      <c r="I52" s="2">
        <v>30</v>
      </c>
    </row>
    <row r="53" spans="1:9" x14ac:dyDescent="0.2">
      <c r="A53" s="33" t="s">
        <v>100</v>
      </c>
      <c r="B53" s="70">
        <v>36691</v>
      </c>
      <c r="C53" s="14" t="s">
        <v>19</v>
      </c>
      <c r="D53">
        <f t="shared" si="1"/>
        <v>2000</v>
      </c>
      <c r="E53" s="15" t="s">
        <v>20</v>
      </c>
      <c r="F53" s="2" t="str">
        <f>IF(D53&gt;=Altersklassen!$A$4,VLOOKUP(D53,Altersklassen!$A$4:$B$19,2,TRUE),"")</f>
        <v>J2</v>
      </c>
      <c r="G53" s="2" t="s">
        <v>27</v>
      </c>
      <c r="H53" s="2" t="s">
        <v>27</v>
      </c>
      <c r="I53" s="2" t="s">
        <v>27</v>
      </c>
    </row>
    <row r="54" spans="1:9" x14ac:dyDescent="0.2">
      <c r="A54" s="28" t="s">
        <v>107</v>
      </c>
      <c r="B54" s="65">
        <v>37877</v>
      </c>
      <c r="C54" s="14" t="s">
        <v>19</v>
      </c>
      <c r="D54">
        <f t="shared" si="1"/>
        <v>2003</v>
      </c>
      <c r="E54" s="14" t="s">
        <v>22</v>
      </c>
      <c r="F54" s="2" t="str">
        <f>IF(D54&gt;=Altersklassen!$A$4,VLOOKUP(D54,Altersklassen!$A$4:$B$19,2,TRUE),"")</f>
        <v>S1</v>
      </c>
      <c r="G54" s="2">
        <v>2</v>
      </c>
      <c r="H54" s="2">
        <v>5</v>
      </c>
      <c r="I54" s="2">
        <v>14</v>
      </c>
    </row>
    <row r="55" spans="1:9" x14ac:dyDescent="0.2">
      <c r="A55" s="28" t="s">
        <v>129</v>
      </c>
      <c r="B55" s="71">
        <v>37880</v>
      </c>
      <c r="C55" s="57" t="s">
        <v>19</v>
      </c>
      <c r="D55">
        <f t="shared" si="1"/>
        <v>2003</v>
      </c>
      <c r="E55" s="14" t="s">
        <v>20</v>
      </c>
      <c r="F55" s="2" t="str">
        <f>IF(D55&gt;=Altersklassen!$A$4,VLOOKUP(D55,Altersklassen!$A$4:$B$19,2,TRUE),"")</f>
        <v>S1</v>
      </c>
      <c r="G55" s="2" t="s">
        <v>27</v>
      </c>
      <c r="H55" s="2" t="s">
        <v>27</v>
      </c>
      <c r="I55" s="2" t="s">
        <v>27</v>
      </c>
    </row>
    <row r="56" spans="1:9" x14ac:dyDescent="0.2">
      <c r="A56" s="28" t="s">
        <v>128</v>
      </c>
      <c r="B56" s="71">
        <v>37261</v>
      </c>
      <c r="C56" s="57" t="s">
        <v>19</v>
      </c>
      <c r="D56">
        <f t="shared" si="1"/>
        <v>2002</v>
      </c>
      <c r="E56" s="14" t="s">
        <v>20</v>
      </c>
      <c r="F56" s="2" t="str">
        <f>IF(D56&gt;=Altersklassen!$A$4,VLOOKUP(D56,Altersklassen!$A$4:$B$19,2,TRUE),"")</f>
        <v>S2</v>
      </c>
      <c r="G56" s="2" t="s">
        <v>27</v>
      </c>
      <c r="H56" s="2" t="s">
        <v>27</v>
      </c>
      <c r="I56" s="2" t="s">
        <v>27</v>
      </c>
    </row>
    <row r="57" spans="1:9" x14ac:dyDescent="0.2">
      <c r="A57" s="12" t="s">
        <v>185</v>
      </c>
      <c r="B57" s="78">
        <f>IFERROR(VLOOKUP($A57,[1]Spieler!$A$11:$I$200,2,FALSE),"")</f>
        <v>42461</v>
      </c>
      <c r="C57" s="65" t="str">
        <f>IFERROR(VLOOKUP($A57,[1]Spieler!$A$11:$I$200,3,FALSE),"")</f>
        <v>NEUS</v>
      </c>
      <c r="D57">
        <f t="shared" si="1"/>
        <v>2016</v>
      </c>
      <c r="E57" s="2" t="s">
        <v>20</v>
      </c>
      <c r="F57" s="2" t="str">
        <f>IF(D57&gt;=Altersklassen!$A$4,VLOOKUP(D57,Altersklassen!$A$4:$B$19,2,TRUE),"")</f>
        <v>Mini</v>
      </c>
      <c r="G57" s="2">
        <v>3</v>
      </c>
      <c r="H57" s="2">
        <v>12</v>
      </c>
      <c r="I57" s="2">
        <v>29</v>
      </c>
    </row>
    <row r="58" spans="1:9" ht="14.1" customHeight="1" x14ac:dyDescent="0.2">
      <c r="A58" s="22" t="s">
        <v>177</v>
      </c>
      <c r="B58" s="65">
        <f>IFERROR(VLOOKUP($A58,[1]Spieler!$A$11:$I$200,2,FALSE),"")</f>
        <v>37538</v>
      </c>
      <c r="C58" s="65" t="str">
        <f>IFERROR(VLOOKUP($A58,[1]Spieler!$A$11:$I$200,3,FALSE),"")</f>
        <v>OBERP</v>
      </c>
      <c r="D58">
        <f t="shared" si="1"/>
        <v>2002</v>
      </c>
      <c r="E58" s="2" t="s">
        <v>20</v>
      </c>
      <c r="F58" s="2" t="str">
        <f>IF(D58&gt;=Altersklassen!$A$4,VLOOKUP(D58,Altersklassen!$A$4:$B$19,2,TRUE),"")</f>
        <v>S2</v>
      </c>
      <c r="G58" s="2">
        <v>3</v>
      </c>
      <c r="H58" s="2">
        <v>3</v>
      </c>
      <c r="I58" s="2">
        <v>20</v>
      </c>
    </row>
    <row r="59" spans="1:9" x14ac:dyDescent="0.2">
      <c r="A59" t="s">
        <v>145</v>
      </c>
      <c r="B59" s="65">
        <v>37786</v>
      </c>
      <c r="C59" s="2" t="s">
        <v>24</v>
      </c>
      <c r="D59">
        <f t="shared" si="1"/>
        <v>2003</v>
      </c>
      <c r="E59" s="2" t="s">
        <v>22</v>
      </c>
      <c r="F59" s="2" t="str">
        <f>IF(D59&gt;=Altersklassen!$A$4,VLOOKUP(D59,Altersklassen!$A$4:$B$19,2,TRUE),"")</f>
        <v>S1</v>
      </c>
      <c r="G59" s="2" t="s">
        <v>27</v>
      </c>
      <c r="H59" s="2" t="s">
        <v>27</v>
      </c>
      <c r="I59" s="2" t="s">
        <v>27</v>
      </c>
    </row>
    <row r="60" spans="1:9" x14ac:dyDescent="0.2">
      <c r="A60" t="s">
        <v>40</v>
      </c>
      <c r="B60" s="65">
        <v>35165</v>
      </c>
      <c r="C60" s="2" t="s">
        <v>24</v>
      </c>
      <c r="D60">
        <f t="shared" si="1"/>
        <v>1996</v>
      </c>
      <c r="E60" s="2" t="s">
        <v>20</v>
      </c>
      <c r="F60" s="2" t="str">
        <f>IF(D60&gt;=Altersklassen!$A$4,VLOOKUP(D60,Altersklassen!$A$4:$B$19,2,TRUE),"")</f>
        <v>Jun3</v>
      </c>
      <c r="G60" s="2" t="s">
        <v>27</v>
      </c>
      <c r="H60" s="2" t="s">
        <v>27</v>
      </c>
      <c r="I60" s="2" t="s">
        <v>27</v>
      </c>
    </row>
    <row r="61" spans="1:9" x14ac:dyDescent="0.2">
      <c r="A61" s="12" t="s">
        <v>90</v>
      </c>
      <c r="B61" s="65">
        <v>39085</v>
      </c>
      <c r="C61" s="57" t="s">
        <v>24</v>
      </c>
      <c r="D61">
        <f t="shared" si="1"/>
        <v>2007</v>
      </c>
      <c r="E61" s="14" t="s">
        <v>20</v>
      </c>
      <c r="F61" s="2" t="str">
        <f>IF(D61&gt;=Altersklassen!$A$4,VLOOKUP(D61,Altersklassen!$A$4:$B$19,2,TRUE),"")</f>
        <v>Mini</v>
      </c>
      <c r="G61" s="2" t="s">
        <v>27</v>
      </c>
      <c r="H61" s="2" t="s">
        <v>27</v>
      </c>
      <c r="I61" s="2" t="s">
        <v>27</v>
      </c>
    </row>
    <row r="62" spans="1:9" x14ac:dyDescent="0.2">
      <c r="A62" s="35" t="s">
        <v>88</v>
      </c>
      <c r="B62" s="69">
        <v>36082</v>
      </c>
      <c r="C62" s="57" t="s">
        <v>24</v>
      </c>
      <c r="D62">
        <f t="shared" si="1"/>
        <v>1998</v>
      </c>
      <c r="E62" s="14" t="s">
        <v>20</v>
      </c>
      <c r="F62" s="2" t="str">
        <f>IF(D62&gt;=Altersklassen!$A$4,VLOOKUP(D62,Altersklassen!$A$4:$B$19,2,TRUE),"")</f>
        <v>Jun1</v>
      </c>
      <c r="G62" s="2" t="s">
        <v>27</v>
      </c>
      <c r="H62" s="2" t="s">
        <v>27</v>
      </c>
      <c r="I62" s="2" t="s">
        <v>27</v>
      </c>
    </row>
    <row r="63" spans="1:9" x14ac:dyDescent="0.2">
      <c r="A63" s="12" t="s">
        <v>93</v>
      </c>
      <c r="B63" s="65">
        <v>37913</v>
      </c>
      <c r="C63" s="57" t="s">
        <v>24</v>
      </c>
      <c r="D63">
        <f t="shared" si="1"/>
        <v>2003</v>
      </c>
      <c r="E63" s="14" t="s">
        <v>20</v>
      </c>
      <c r="F63" s="2" t="str">
        <f>IF(D63&gt;=Altersklassen!$A$4,VLOOKUP(D63,Altersklassen!$A$4:$B$19,2,TRUE),"")</f>
        <v>S1</v>
      </c>
      <c r="G63" s="2" t="s">
        <v>27</v>
      </c>
      <c r="H63" s="2" t="s">
        <v>27</v>
      </c>
      <c r="I63" s="2" t="s">
        <v>27</v>
      </c>
    </row>
    <row r="64" spans="1:9" x14ac:dyDescent="0.2">
      <c r="A64" t="s">
        <v>168</v>
      </c>
      <c r="B64" s="65">
        <v>37503</v>
      </c>
      <c r="C64" s="2" t="s">
        <v>24</v>
      </c>
      <c r="D64">
        <f t="shared" si="1"/>
        <v>2002</v>
      </c>
      <c r="E64" s="2" t="s">
        <v>20</v>
      </c>
      <c r="F64" s="2" t="str">
        <f>IF(D64&gt;=Altersklassen!$A$4,VLOOKUP(D64,Altersklassen!$A$4:$B$19,2,TRUE),"")</f>
        <v>S2</v>
      </c>
      <c r="G64" s="2">
        <v>2</v>
      </c>
      <c r="H64" s="2">
        <v>4</v>
      </c>
      <c r="I64" s="2">
        <v>13</v>
      </c>
    </row>
    <row r="65" spans="1:9" x14ac:dyDescent="0.2">
      <c r="A65" s="12" t="s">
        <v>112</v>
      </c>
      <c r="B65" s="65">
        <v>36588</v>
      </c>
      <c r="C65" s="57" t="s">
        <v>24</v>
      </c>
      <c r="D65">
        <f t="shared" si="1"/>
        <v>2000</v>
      </c>
      <c r="E65" s="14" t="s">
        <v>20</v>
      </c>
      <c r="F65" s="2" t="str">
        <f>IF(D65&gt;=Altersklassen!$A$4,VLOOKUP(D65,Altersklassen!$A$4:$B$19,2,TRUE),"")</f>
        <v>J2</v>
      </c>
      <c r="G65" s="2" t="s">
        <v>27</v>
      </c>
      <c r="H65" s="2" t="s">
        <v>27</v>
      </c>
      <c r="I65" s="2" t="s">
        <v>27</v>
      </c>
    </row>
    <row r="66" spans="1:9" x14ac:dyDescent="0.2">
      <c r="A66" s="12" t="s">
        <v>115</v>
      </c>
      <c r="B66" s="67">
        <v>38452</v>
      </c>
      <c r="C66" s="75" t="s">
        <v>24</v>
      </c>
      <c r="D66">
        <f t="shared" si="1"/>
        <v>2005</v>
      </c>
      <c r="E66" s="76" t="s">
        <v>20</v>
      </c>
      <c r="F66" s="2" t="str">
        <f>IF(D66&gt;=Altersklassen!$A$4,VLOOKUP(D66,Altersklassen!$A$4:$B$19,2,TRUE),"")</f>
        <v>U1</v>
      </c>
      <c r="G66" s="2" t="s">
        <v>27</v>
      </c>
      <c r="H66" s="2" t="s">
        <v>27</v>
      </c>
      <c r="I66" s="2" t="s">
        <v>27</v>
      </c>
    </row>
    <row r="67" spans="1:9" x14ac:dyDescent="0.2">
      <c r="A67" t="s">
        <v>132</v>
      </c>
      <c r="B67" s="65">
        <v>35648</v>
      </c>
      <c r="C67" s="2" t="s">
        <v>24</v>
      </c>
      <c r="D67">
        <f t="shared" si="1"/>
        <v>1997</v>
      </c>
      <c r="E67" s="2" t="s">
        <v>22</v>
      </c>
      <c r="F67" s="2" t="str">
        <f>IF(D67&gt;=Altersklassen!$A$4,VLOOKUP(D67,Altersklassen!$A$4:$B$19,2,TRUE),"")</f>
        <v>Jun2</v>
      </c>
      <c r="G67" s="2" t="s">
        <v>27</v>
      </c>
      <c r="H67" s="2" t="s">
        <v>27</v>
      </c>
      <c r="I67" s="2" t="s">
        <v>27</v>
      </c>
    </row>
    <row r="68" spans="1:9" x14ac:dyDescent="0.2">
      <c r="A68" t="s">
        <v>171</v>
      </c>
      <c r="B68" s="65">
        <v>38817</v>
      </c>
      <c r="C68" s="2" t="s">
        <v>24</v>
      </c>
      <c r="D68">
        <f t="shared" si="1"/>
        <v>2006</v>
      </c>
      <c r="E68" s="2" t="s">
        <v>20</v>
      </c>
      <c r="F68" s="2" t="str">
        <f>IF(D68&gt;=Altersklassen!$A$4,VLOOKUP(D68,Altersklassen!$A$4:$B$19,2,TRUE),"")</f>
        <v>Mini</v>
      </c>
      <c r="G68" s="2" t="s">
        <v>27</v>
      </c>
      <c r="H68" s="2" t="s">
        <v>27</v>
      </c>
      <c r="I68" s="2" t="s">
        <v>27</v>
      </c>
    </row>
    <row r="69" spans="1:9" x14ac:dyDescent="0.2">
      <c r="A69" t="s">
        <v>81</v>
      </c>
      <c r="B69" s="65">
        <v>35683</v>
      </c>
      <c r="C69" s="2" t="s">
        <v>24</v>
      </c>
      <c r="D69">
        <f t="shared" si="1"/>
        <v>1997</v>
      </c>
      <c r="E69" s="2" t="s">
        <v>20</v>
      </c>
      <c r="F69" s="2" t="str">
        <f>IF(D69&gt;=Altersklassen!$A$4,VLOOKUP(D69,Altersklassen!$A$4:$B$19,2,TRUE),"")</f>
        <v>Jun2</v>
      </c>
      <c r="G69" s="2" t="s">
        <v>27</v>
      </c>
      <c r="H69" s="2" t="s">
        <v>27</v>
      </c>
      <c r="I69" s="2" t="s">
        <v>27</v>
      </c>
    </row>
    <row r="70" spans="1:9" x14ac:dyDescent="0.2">
      <c r="A70" t="s">
        <v>124</v>
      </c>
      <c r="B70" s="65">
        <v>36615</v>
      </c>
      <c r="C70" s="2" t="s">
        <v>24</v>
      </c>
      <c r="D70">
        <f t="shared" si="1"/>
        <v>2000</v>
      </c>
      <c r="E70" s="2" t="s">
        <v>20</v>
      </c>
      <c r="F70" s="2" t="str">
        <f>IF(D70&gt;=Altersklassen!$A$4,VLOOKUP(D70,Altersklassen!$A$4:$B$19,2,TRUE),"")</f>
        <v>J2</v>
      </c>
      <c r="G70" s="2" t="s">
        <v>27</v>
      </c>
      <c r="H70" s="2" t="s">
        <v>27</v>
      </c>
      <c r="I70" s="2" t="s">
        <v>27</v>
      </c>
    </row>
    <row r="71" spans="1:9" x14ac:dyDescent="0.2">
      <c r="A71" t="s">
        <v>32</v>
      </c>
      <c r="B71" s="65">
        <v>36660</v>
      </c>
      <c r="C71" s="2" t="s">
        <v>24</v>
      </c>
      <c r="D71">
        <f t="shared" si="1"/>
        <v>2000</v>
      </c>
      <c r="E71" s="2" t="s">
        <v>22</v>
      </c>
      <c r="F71" s="2" t="str">
        <f>IF(D71&gt;=Altersklassen!$A$4,VLOOKUP(D71,Altersklassen!$A$4:$B$19,2,TRUE),"")</f>
        <v>J2</v>
      </c>
      <c r="G71" s="2">
        <v>1</v>
      </c>
      <c r="H71" s="2">
        <v>3</v>
      </c>
      <c r="I71" s="2">
        <v>3</v>
      </c>
    </row>
    <row r="72" spans="1:9" x14ac:dyDescent="0.2">
      <c r="A72" t="s">
        <v>80</v>
      </c>
      <c r="B72" s="65">
        <v>35716</v>
      </c>
      <c r="C72" s="2" t="s">
        <v>24</v>
      </c>
      <c r="D72">
        <f t="shared" si="1"/>
        <v>1997</v>
      </c>
      <c r="E72" s="2" t="s">
        <v>20</v>
      </c>
      <c r="F72" s="2" t="str">
        <f>IF(D72&gt;=Altersklassen!$A$4,VLOOKUP(D72,Altersklassen!$A$4:$B$19,2,TRUE),"")</f>
        <v>Jun2</v>
      </c>
      <c r="G72" s="2" t="s">
        <v>27</v>
      </c>
      <c r="H72" s="2" t="s">
        <v>27</v>
      </c>
      <c r="I72" s="2" t="s">
        <v>27</v>
      </c>
    </row>
    <row r="73" spans="1:9" x14ac:dyDescent="0.2">
      <c r="A73" t="s">
        <v>83</v>
      </c>
      <c r="B73" s="65">
        <v>37536</v>
      </c>
      <c r="C73" s="2" t="s">
        <v>24</v>
      </c>
      <c r="D73">
        <f t="shared" si="1"/>
        <v>2002</v>
      </c>
      <c r="E73" s="2" t="s">
        <v>20</v>
      </c>
      <c r="F73" s="2" t="str">
        <f>IF(D73&gt;=Altersklassen!$A$4,VLOOKUP(D73,Altersklassen!$A$4:$B$19,2,TRUE),"")</f>
        <v>S2</v>
      </c>
      <c r="G73" s="2">
        <v>1</v>
      </c>
      <c r="H73" s="2">
        <v>6</v>
      </c>
      <c r="I73" s="2">
        <v>6</v>
      </c>
    </row>
    <row r="74" spans="1:9" x14ac:dyDescent="0.2">
      <c r="A74" s="22" t="s">
        <v>176</v>
      </c>
      <c r="B74" s="65">
        <f>IFERROR(VLOOKUP($A74,[1]Spieler!$A$11:$I$200,2,FALSE),"")</f>
        <v>37180</v>
      </c>
      <c r="C74" s="65" t="str">
        <f>IFERROR(VLOOKUP($A74,[1]Spieler!$A$11:$I$200,3,FALSE),"")</f>
        <v>OBERP</v>
      </c>
      <c r="D74">
        <f t="shared" si="1"/>
        <v>2001</v>
      </c>
      <c r="E74" s="2" t="s">
        <v>20</v>
      </c>
      <c r="F74" s="2" t="str">
        <f>IF(D74&gt;=Altersklassen!$A$4,VLOOKUP(D74,Altersklassen!$A$4:$B$19,2,TRUE),"")</f>
        <v>J1</v>
      </c>
      <c r="G74" s="2">
        <v>3</v>
      </c>
      <c r="H74" s="2">
        <v>2</v>
      </c>
      <c r="I74" s="2">
        <v>19</v>
      </c>
    </row>
    <row r="75" spans="1:9" x14ac:dyDescent="0.2">
      <c r="A75" s="12" t="s">
        <v>114</v>
      </c>
      <c r="B75" s="68">
        <v>38293</v>
      </c>
      <c r="C75" s="57" t="s">
        <v>24</v>
      </c>
      <c r="D75">
        <f t="shared" ref="D75:D106" si="2">YEAR(B75)</f>
        <v>2004</v>
      </c>
      <c r="E75" s="14" t="s">
        <v>20</v>
      </c>
      <c r="F75" s="2" t="str">
        <f>IF(D75&gt;=Altersklassen!$A$4,VLOOKUP(D75,Altersklassen!$A$4:$B$19,2,TRUE),"")</f>
        <v>U2</v>
      </c>
      <c r="G75" s="2" t="s">
        <v>27</v>
      </c>
      <c r="H75" s="2" t="s">
        <v>27</v>
      </c>
      <c r="I75" s="2" t="s">
        <v>27</v>
      </c>
    </row>
    <row r="76" spans="1:9" x14ac:dyDescent="0.2">
      <c r="A76" t="s">
        <v>54</v>
      </c>
      <c r="B76" s="65">
        <v>37784</v>
      </c>
      <c r="C76" s="2" t="s">
        <v>24</v>
      </c>
      <c r="D76">
        <f t="shared" si="2"/>
        <v>2003</v>
      </c>
      <c r="E76" s="2" t="s">
        <v>22</v>
      </c>
      <c r="F76" s="2" t="str">
        <f>IF(D76&gt;=Altersklassen!$A$4,VLOOKUP(D76,Altersklassen!$A$4:$B$19,2,TRUE),"")</f>
        <v>S1</v>
      </c>
      <c r="G76" s="2" t="s">
        <v>27</v>
      </c>
      <c r="H76" s="2" t="s">
        <v>27</v>
      </c>
      <c r="I76" s="2" t="s">
        <v>27</v>
      </c>
    </row>
    <row r="77" spans="1:9" x14ac:dyDescent="0.2">
      <c r="A77" t="s">
        <v>164</v>
      </c>
      <c r="B77" s="65">
        <v>38660</v>
      </c>
      <c r="C77" s="2" t="s">
        <v>24</v>
      </c>
      <c r="D77">
        <f t="shared" si="2"/>
        <v>2005</v>
      </c>
      <c r="E77" s="2" t="s">
        <v>20</v>
      </c>
      <c r="F77" s="2" t="str">
        <f>IF(D77&gt;=Altersklassen!$A$4,VLOOKUP(D77,Altersklassen!$A$4:$B$19,2,TRUE),"")</f>
        <v>U1</v>
      </c>
      <c r="G77" s="2">
        <v>2</v>
      </c>
      <c r="H77" s="2">
        <v>3</v>
      </c>
      <c r="I77" s="2">
        <v>12</v>
      </c>
    </row>
    <row r="78" spans="1:9" x14ac:dyDescent="0.2">
      <c r="A78" s="28" t="s">
        <v>95</v>
      </c>
      <c r="B78" s="65">
        <v>36692</v>
      </c>
      <c r="C78" s="14" t="s">
        <v>24</v>
      </c>
      <c r="D78">
        <f t="shared" si="2"/>
        <v>2000</v>
      </c>
      <c r="E78" s="14" t="s">
        <v>20</v>
      </c>
      <c r="F78" s="2" t="str">
        <f>IF(D78&gt;=Altersklassen!$A$4,VLOOKUP(D78,Altersklassen!$A$4:$B$19,2,TRUE),"")</f>
        <v>J2</v>
      </c>
      <c r="G78" s="2" t="s">
        <v>27</v>
      </c>
      <c r="H78" s="2" t="s">
        <v>27</v>
      </c>
      <c r="I78" s="2" t="s">
        <v>27</v>
      </c>
    </row>
    <row r="79" spans="1:9" x14ac:dyDescent="0.2">
      <c r="A79" t="s">
        <v>25</v>
      </c>
      <c r="B79" s="65">
        <v>35209</v>
      </c>
      <c r="C79" s="2" t="s">
        <v>24</v>
      </c>
      <c r="D79">
        <f t="shared" si="2"/>
        <v>1996</v>
      </c>
      <c r="E79" s="2" t="s">
        <v>20</v>
      </c>
      <c r="F79" s="2" t="str">
        <f>IF(D79&gt;=Altersklassen!$A$4,VLOOKUP(D79,Altersklassen!$A$4:$B$19,2,TRUE),"")</f>
        <v>Jun3</v>
      </c>
      <c r="G79" s="2" t="s">
        <v>27</v>
      </c>
      <c r="H79" s="2" t="s">
        <v>27</v>
      </c>
      <c r="I79" s="2" t="s">
        <v>27</v>
      </c>
    </row>
    <row r="80" spans="1:9" x14ac:dyDescent="0.2">
      <c r="A80" t="s">
        <v>26</v>
      </c>
      <c r="B80" s="65">
        <v>35522</v>
      </c>
      <c r="C80" s="2" t="s">
        <v>24</v>
      </c>
      <c r="D80">
        <f t="shared" si="2"/>
        <v>1997</v>
      </c>
      <c r="E80" s="2" t="s">
        <v>20</v>
      </c>
      <c r="F80" s="2" t="str">
        <f>IF(D80&gt;=Altersklassen!$A$4,VLOOKUP(D80,Altersklassen!$A$4:$B$19,2,TRUE),"")</f>
        <v>Jun2</v>
      </c>
      <c r="G80" s="2" t="s">
        <v>27</v>
      </c>
      <c r="H80" s="2" t="s">
        <v>27</v>
      </c>
      <c r="I80" s="2" t="s">
        <v>27</v>
      </c>
    </row>
    <row r="81" spans="1:9" x14ac:dyDescent="0.2">
      <c r="A81" t="s">
        <v>96</v>
      </c>
      <c r="B81" s="65">
        <v>37033</v>
      </c>
      <c r="C81" s="2" t="s">
        <v>42</v>
      </c>
      <c r="D81">
        <f t="shared" si="2"/>
        <v>2001</v>
      </c>
      <c r="E81" s="2" t="s">
        <v>20</v>
      </c>
      <c r="F81" s="2" t="str">
        <f>IF(D81&gt;=Altersklassen!$A$4,VLOOKUP(D81,Altersklassen!$A$4:$B$19,2,TRUE),"")</f>
        <v>J1</v>
      </c>
      <c r="G81" s="2" t="s">
        <v>27</v>
      </c>
      <c r="H81" s="2" t="s">
        <v>27</v>
      </c>
      <c r="I81" s="2" t="s">
        <v>27</v>
      </c>
    </row>
    <row r="82" spans="1:9" ht="12.4" customHeight="1" x14ac:dyDescent="0.3">
      <c r="A82" s="48" t="s">
        <v>91</v>
      </c>
      <c r="B82" s="65">
        <v>37455</v>
      </c>
      <c r="C82" s="15" t="s">
        <v>42</v>
      </c>
      <c r="D82">
        <f t="shared" si="2"/>
        <v>2002</v>
      </c>
      <c r="E82" s="15" t="s">
        <v>20</v>
      </c>
      <c r="F82" s="2" t="str">
        <f>IF(D82&gt;=Altersklassen!$A$4,VLOOKUP(D82,Altersklassen!$A$4:$B$19,2,TRUE),"")</f>
        <v>S2</v>
      </c>
      <c r="G82" s="2" t="s">
        <v>27</v>
      </c>
      <c r="H82" s="2" t="s">
        <v>27</v>
      </c>
      <c r="I82" s="2" t="s">
        <v>27</v>
      </c>
    </row>
    <row r="83" spans="1:9" ht="12.4" customHeight="1" x14ac:dyDescent="0.3">
      <c r="A83" s="48" t="s">
        <v>148</v>
      </c>
      <c r="B83" s="68">
        <v>37834</v>
      </c>
      <c r="C83" s="15" t="s">
        <v>42</v>
      </c>
      <c r="D83">
        <f t="shared" si="2"/>
        <v>2003</v>
      </c>
      <c r="E83" s="15" t="s">
        <v>20</v>
      </c>
      <c r="F83" s="2" t="str">
        <f>IF(D83&gt;=Altersklassen!$A$4,VLOOKUP(D83,Altersklassen!$A$4:$B$19,2,TRUE),"")</f>
        <v>S1</v>
      </c>
      <c r="G83" s="2" t="s">
        <v>27</v>
      </c>
      <c r="H83" s="2" t="s">
        <v>27</v>
      </c>
      <c r="I83" s="2" t="s">
        <v>27</v>
      </c>
    </row>
    <row r="84" spans="1:9" x14ac:dyDescent="0.2">
      <c r="A84" t="s">
        <v>169</v>
      </c>
      <c r="B84" s="65">
        <v>39041</v>
      </c>
      <c r="C84" s="2" t="s">
        <v>42</v>
      </c>
      <c r="D84">
        <f t="shared" si="2"/>
        <v>2006</v>
      </c>
      <c r="E84" s="2" t="s">
        <v>22</v>
      </c>
      <c r="F84" s="2" t="str">
        <f>IF(D84&gt;=Altersklassen!$A$4,VLOOKUP(D84,Altersklassen!$A$4:$B$19,2,TRUE),"")</f>
        <v>Mini</v>
      </c>
      <c r="G84" s="2" t="s">
        <v>27</v>
      </c>
      <c r="H84" s="2" t="s">
        <v>27</v>
      </c>
      <c r="I84" s="2" t="s">
        <v>27</v>
      </c>
    </row>
    <row r="85" spans="1:9" x14ac:dyDescent="0.2">
      <c r="A85" t="s">
        <v>170</v>
      </c>
      <c r="B85" s="65">
        <v>37762</v>
      </c>
      <c r="C85" s="2" t="s">
        <v>42</v>
      </c>
      <c r="D85">
        <f t="shared" si="2"/>
        <v>2003</v>
      </c>
      <c r="E85" s="2" t="s">
        <v>20</v>
      </c>
      <c r="F85" s="2" t="str">
        <f>IF(D85&gt;=Altersklassen!$A$4,VLOOKUP(D85,Altersklassen!$A$4:$B$19,2,TRUE),"")</f>
        <v>S1</v>
      </c>
      <c r="G85" s="2" t="s">
        <v>27</v>
      </c>
      <c r="H85" s="2" t="s">
        <v>27</v>
      </c>
      <c r="I85" s="2" t="s">
        <v>27</v>
      </c>
    </row>
    <row r="86" spans="1:9" ht="12.4" customHeight="1" x14ac:dyDescent="0.3">
      <c r="A86" s="58" t="s">
        <v>131</v>
      </c>
      <c r="B86" s="73">
        <v>35759</v>
      </c>
      <c r="C86" s="14" t="s">
        <v>42</v>
      </c>
      <c r="D86">
        <f t="shared" si="2"/>
        <v>1997</v>
      </c>
      <c r="E86" s="14" t="s">
        <v>20</v>
      </c>
      <c r="F86" s="2" t="str">
        <f>IF(D86&gt;=Altersklassen!$A$4,VLOOKUP(D86,Altersklassen!$A$4:$B$19,2,TRUE),"")</f>
        <v>Jun2</v>
      </c>
      <c r="G86" s="2" t="s">
        <v>27</v>
      </c>
      <c r="H86" s="2" t="s">
        <v>27</v>
      </c>
      <c r="I86" s="2" t="s">
        <v>27</v>
      </c>
    </row>
    <row r="87" spans="1:9" x14ac:dyDescent="0.2">
      <c r="A87" t="s">
        <v>41</v>
      </c>
      <c r="B87" s="65">
        <v>37204</v>
      </c>
      <c r="C87" s="2" t="s">
        <v>42</v>
      </c>
      <c r="D87">
        <f t="shared" si="2"/>
        <v>2001</v>
      </c>
      <c r="E87" s="2" t="s">
        <v>20</v>
      </c>
      <c r="F87" s="2" t="str">
        <f>IF(D87&gt;=Altersklassen!$A$4,VLOOKUP(D87,Altersklassen!$A$4:$B$19,2,TRUE),"")</f>
        <v>J1</v>
      </c>
      <c r="G87" s="2">
        <v>1</v>
      </c>
      <c r="H87" s="2">
        <v>2</v>
      </c>
      <c r="I87" s="2">
        <v>2</v>
      </c>
    </row>
    <row r="88" spans="1:9" ht="12.4" customHeight="1" x14ac:dyDescent="0.3">
      <c r="A88" s="58" t="s">
        <v>87</v>
      </c>
      <c r="B88" s="68">
        <v>37616</v>
      </c>
      <c r="C88" s="74" t="s">
        <v>42</v>
      </c>
      <c r="D88">
        <f t="shared" si="2"/>
        <v>2002</v>
      </c>
      <c r="E88" s="15" t="s">
        <v>20</v>
      </c>
      <c r="F88" s="2" t="str">
        <f>IF(D88&gt;=Altersklassen!$A$4,VLOOKUP(D88,Altersklassen!$A$4:$B$19,2,TRUE),"")</f>
        <v>S2</v>
      </c>
      <c r="G88" s="2">
        <v>1</v>
      </c>
      <c r="H88" s="2">
        <v>8</v>
      </c>
      <c r="I88" s="2">
        <v>8</v>
      </c>
    </row>
    <row r="89" spans="1:9" x14ac:dyDescent="0.2">
      <c r="A89" s="28" t="s">
        <v>157</v>
      </c>
      <c r="B89" s="65">
        <v>38834</v>
      </c>
      <c r="C89" s="14" t="s">
        <v>29</v>
      </c>
      <c r="D89">
        <f t="shared" si="2"/>
        <v>2006</v>
      </c>
      <c r="E89" s="14" t="s">
        <v>22</v>
      </c>
      <c r="F89" s="2" t="str">
        <f>IF(D89&gt;=Altersklassen!$A$4,VLOOKUP(D89,Altersklassen!$A$4:$B$19,2,TRUE),"")</f>
        <v>Mini</v>
      </c>
      <c r="G89" s="2" t="s">
        <v>27</v>
      </c>
      <c r="H89" s="2" t="s">
        <v>27</v>
      </c>
      <c r="I89" s="2" t="s">
        <v>27</v>
      </c>
    </row>
    <row r="90" spans="1:9" x14ac:dyDescent="0.2">
      <c r="A90" t="s">
        <v>34</v>
      </c>
      <c r="B90" s="65">
        <v>35498</v>
      </c>
      <c r="C90" s="2" t="s">
        <v>29</v>
      </c>
      <c r="D90">
        <f t="shared" si="2"/>
        <v>1997</v>
      </c>
      <c r="E90" s="2" t="s">
        <v>20</v>
      </c>
      <c r="F90" s="2" t="str">
        <f>IF(D90&gt;=Altersklassen!$A$4,VLOOKUP(D90,Altersklassen!$A$4:$B$19,2,TRUE),"")</f>
        <v>Jun2</v>
      </c>
      <c r="G90" s="2" t="s">
        <v>27</v>
      </c>
      <c r="H90" s="2" t="s">
        <v>27</v>
      </c>
      <c r="I90" s="2" t="s">
        <v>27</v>
      </c>
    </row>
    <row r="91" spans="1:9" x14ac:dyDescent="0.2">
      <c r="A91" s="28" t="s">
        <v>155</v>
      </c>
      <c r="B91" s="78">
        <v>38530</v>
      </c>
      <c r="C91" s="14" t="s">
        <v>29</v>
      </c>
      <c r="D91">
        <f t="shared" si="2"/>
        <v>2005</v>
      </c>
      <c r="E91" s="14" t="s">
        <v>22</v>
      </c>
      <c r="F91" s="2" t="str">
        <f>IF(D91&gt;=Altersklassen!$A$4,VLOOKUP(D91,Altersklassen!$A$4:$B$19,2,TRUE),"")</f>
        <v>U1</v>
      </c>
      <c r="G91" s="2" t="s">
        <v>27</v>
      </c>
      <c r="H91" s="2" t="s">
        <v>27</v>
      </c>
      <c r="I91" s="2" t="s">
        <v>27</v>
      </c>
    </row>
    <row r="92" spans="1:9" ht="14.1" customHeight="1" x14ac:dyDescent="0.2">
      <c r="A92" s="28" t="s">
        <v>158</v>
      </c>
      <c r="B92" s="78">
        <v>38977</v>
      </c>
      <c r="C92" s="14" t="s">
        <v>29</v>
      </c>
      <c r="D92">
        <f t="shared" si="2"/>
        <v>2006</v>
      </c>
      <c r="E92" s="14" t="s">
        <v>22</v>
      </c>
      <c r="F92" s="2" t="str">
        <f>IF(D92&gt;=Altersklassen!$A$4,VLOOKUP(D92,Altersklassen!$A$4:$B$19,2,TRUE),"")</f>
        <v>Mini</v>
      </c>
      <c r="G92" s="2" t="s">
        <v>27</v>
      </c>
      <c r="H92" s="2" t="s">
        <v>27</v>
      </c>
      <c r="I92" s="2" t="s">
        <v>27</v>
      </c>
    </row>
    <row r="93" spans="1:9" x14ac:dyDescent="0.2">
      <c r="A93" t="s">
        <v>154</v>
      </c>
      <c r="B93" s="65">
        <v>38871</v>
      </c>
      <c r="C93" s="14" t="s">
        <v>29</v>
      </c>
      <c r="D93">
        <f t="shared" si="2"/>
        <v>2006</v>
      </c>
      <c r="E93" s="14" t="s">
        <v>22</v>
      </c>
      <c r="F93" s="2" t="str">
        <f>IF(D93&gt;=Altersklassen!$A$4,VLOOKUP(D93,Altersklassen!$A$4:$B$19,2,TRUE),"")</f>
        <v>Mini</v>
      </c>
      <c r="G93" s="2" t="s">
        <v>27</v>
      </c>
      <c r="H93" s="2" t="s">
        <v>27</v>
      </c>
      <c r="I93" s="2" t="s">
        <v>27</v>
      </c>
    </row>
    <row r="94" spans="1:9" x14ac:dyDescent="0.2">
      <c r="A94" s="28" t="s">
        <v>156</v>
      </c>
      <c r="B94" s="78">
        <v>38977</v>
      </c>
      <c r="C94" s="14" t="s">
        <v>29</v>
      </c>
      <c r="D94">
        <f t="shared" si="2"/>
        <v>2006</v>
      </c>
      <c r="E94" s="14" t="s">
        <v>22</v>
      </c>
      <c r="F94" s="2" t="str">
        <f>IF(D94&gt;=Altersklassen!$A$4,VLOOKUP(D94,Altersklassen!$A$4:$B$19,2,TRUE),"")</f>
        <v>Mini</v>
      </c>
      <c r="G94" s="2" t="s">
        <v>27</v>
      </c>
      <c r="H94" s="2" t="s">
        <v>27</v>
      </c>
      <c r="I94" s="2" t="s">
        <v>27</v>
      </c>
    </row>
    <row r="95" spans="1:9" x14ac:dyDescent="0.2">
      <c r="A95" s="18" t="s">
        <v>104</v>
      </c>
      <c r="B95" s="67">
        <v>35922</v>
      </c>
      <c r="C95" s="14" t="s">
        <v>29</v>
      </c>
      <c r="D95">
        <f t="shared" si="2"/>
        <v>1998</v>
      </c>
      <c r="E95" s="15" t="s">
        <v>20</v>
      </c>
      <c r="F95" s="2" t="str">
        <f>IF(D95&gt;=Altersklassen!$A$4,VLOOKUP(D95,Altersklassen!$A$4:$B$19,2,TRUE),"")</f>
        <v>Jun1</v>
      </c>
      <c r="G95" s="2" t="s">
        <v>27</v>
      </c>
      <c r="H95" s="2" t="s">
        <v>27</v>
      </c>
      <c r="I95" s="2" t="s">
        <v>27</v>
      </c>
    </row>
    <row r="96" spans="1:9" x14ac:dyDescent="0.2">
      <c r="A96" s="28" t="s">
        <v>147</v>
      </c>
      <c r="B96" s="65">
        <v>36569</v>
      </c>
      <c r="C96" s="14" t="s">
        <v>51</v>
      </c>
      <c r="D96">
        <f t="shared" si="2"/>
        <v>2000</v>
      </c>
      <c r="E96" s="14" t="s">
        <v>20</v>
      </c>
      <c r="F96" s="2" t="str">
        <f>IF(D96&gt;=Altersklassen!$A$4,VLOOKUP(D96,Altersklassen!$A$4:$B$19,2,TRUE),"")</f>
        <v>J2</v>
      </c>
      <c r="G96" s="2" t="s">
        <v>27</v>
      </c>
      <c r="H96" s="2" t="s">
        <v>27</v>
      </c>
      <c r="I96" s="2" t="s">
        <v>27</v>
      </c>
    </row>
    <row r="97" spans="1:9" x14ac:dyDescent="0.2">
      <c r="A97" t="s">
        <v>50</v>
      </c>
      <c r="B97" s="65">
        <v>36306</v>
      </c>
      <c r="C97" s="2" t="s">
        <v>51</v>
      </c>
      <c r="D97">
        <f t="shared" si="2"/>
        <v>1999</v>
      </c>
      <c r="E97" s="2" t="s">
        <v>20</v>
      </c>
      <c r="F97" s="2" t="str">
        <f>IF(D97&gt;=Altersklassen!$A$4,VLOOKUP(D97,Altersklassen!$A$4:$B$19,2,TRUE),"")</f>
        <v>J3</v>
      </c>
      <c r="G97" s="2" t="s">
        <v>27</v>
      </c>
      <c r="H97" s="2" t="s">
        <v>27</v>
      </c>
      <c r="I97" s="2" t="s">
        <v>27</v>
      </c>
    </row>
    <row r="98" spans="1:9" x14ac:dyDescent="0.2">
      <c r="A98" s="28" t="s">
        <v>146</v>
      </c>
      <c r="B98" s="65">
        <v>35157</v>
      </c>
      <c r="C98" s="14" t="s">
        <v>51</v>
      </c>
      <c r="D98">
        <f t="shared" si="2"/>
        <v>1996</v>
      </c>
      <c r="E98" s="14" t="s">
        <v>20</v>
      </c>
      <c r="F98" s="2" t="str">
        <f>IF(D98&gt;=Altersklassen!$A$4,VLOOKUP(D98,Altersklassen!$A$4:$B$19,2,TRUE),"")</f>
        <v>Jun3</v>
      </c>
      <c r="G98" s="2" t="s">
        <v>27</v>
      </c>
      <c r="H98" s="2" t="s">
        <v>27</v>
      </c>
      <c r="I98" s="2" t="s">
        <v>27</v>
      </c>
    </row>
    <row r="99" spans="1:9" x14ac:dyDescent="0.2">
      <c r="A99" s="12" t="s">
        <v>113</v>
      </c>
      <c r="B99" s="65">
        <v>37604</v>
      </c>
      <c r="C99" s="57" t="s">
        <v>43</v>
      </c>
      <c r="D99">
        <f t="shared" si="2"/>
        <v>2002</v>
      </c>
      <c r="E99" s="14" t="s">
        <v>20</v>
      </c>
      <c r="F99" s="2" t="str">
        <f>IF(D99&gt;=Altersklassen!$A$4,VLOOKUP(D99,Altersklassen!$A$4:$B$19,2,TRUE),"")</f>
        <v>S2</v>
      </c>
      <c r="G99" s="2" t="s">
        <v>27</v>
      </c>
      <c r="H99" s="2" t="s">
        <v>27</v>
      </c>
      <c r="I99" s="2" t="s">
        <v>27</v>
      </c>
    </row>
    <row r="100" spans="1:9" x14ac:dyDescent="0.2">
      <c r="A100" s="12" t="s">
        <v>94</v>
      </c>
      <c r="B100" s="65">
        <v>37587</v>
      </c>
      <c r="C100" s="57" t="s">
        <v>43</v>
      </c>
      <c r="D100">
        <f t="shared" si="2"/>
        <v>2002</v>
      </c>
      <c r="E100" s="14" t="s">
        <v>20</v>
      </c>
      <c r="F100" s="2" t="str">
        <f>IF(D100&gt;=Altersklassen!$A$4,VLOOKUP(D100,Altersklassen!$A$4:$B$19,2,TRUE),"")</f>
        <v>S2</v>
      </c>
      <c r="G100" s="2" t="s">
        <v>27</v>
      </c>
      <c r="H100" s="2" t="s">
        <v>27</v>
      </c>
      <c r="I100" s="2" t="s">
        <v>27</v>
      </c>
    </row>
    <row r="101" spans="1:9" ht="14.1" customHeight="1" x14ac:dyDescent="0.2">
      <c r="A101" s="22" t="s">
        <v>118</v>
      </c>
      <c r="B101" s="70">
        <v>36858</v>
      </c>
      <c r="C101" s="14" t="s">
        <v>43</v>
      </c>
      <c r="D101">
        <f t="shared" si="2"/>
        <v>2000</v>
      </c>
      <c r="E101" s="15" t="s">
        <v>22</v>
      </c>
      <c r="F101" s="2" t="str">
        <f>IF(D101&gt;=Altersklassen!$A$4,VLOOKUP(D101,Altersklassen!$A$4:$B$19,2,TRUE),"")</f>
        <v>J2</v>
      </c>
      <c r="G101" s="2" t="s">
        <v>27</v>
      </c>
      <c r="H101" s="2" t="s">
        <v>27</v>
      </c>
      <c r="I101" s="2" t="s">
        <v>27</v>
      </c>
    </row>
    <row r="102" spans="1:9" x14ac:dyDescent="0.2">
      <c r="A102" s="22" t="s">
        <v>138</v>
      </c>
      <c r="B102" s="73">
        <v>36172</v>
      </c>
      <c r="C102" s="57" t="s">
        <v>43</v>
      </c>
      <c r="D102">
        <f t="shared" si="2"/>
        <v>1999</v>
      </c>
      <c r="E102" s="14" t="s">
        <v>22</v>
      </c>
      <c r="F102" s="2" t="str">
        <f>IF(D102&gt;=Altersklassen!$A$4,VLOOKUP(D102,Altersklassen!$A$4:$B$19,2,TRUE),"")</f>
        <v>J3</v>
      </c>
      <c r="G102" s="2" t="s">
        <v>27</v>
      </c>
      <c r="H102" s="2" t="s">
        <v>27</v>
      </c>
      <c r="I102" s="2" t="s">
        <v>27</v>
      </c>
    </row>
    <row r="103" spans="1:9" x14ac:dyDescent="0.2">
      <c r="A103" t="s">
        <v>110</v>
      </c>
      <c r="B103" s="65">
        <v>36631</v>
      </c>
      <c r="C103" s="2" t="s">
        <v>43</v>
      </c>
      <c r="D103">
        <f t="shared" si="2"/>
        <v>2000</v>
      </c>
      <c r="E103" s="2" t="s">
        <v>20</v>
      </c>
      <c r="F103" s="2" t="str">
        <f>IF(D103&gt;=Altersklassen!$A$4,VLOOKUP(D103,Altersklassen!$A$4:$B$19,2,TRUE),"")</f>
        <v>J2</v>
      </c>
      <c r="G103" s="2" t="s">
        <v>27</v>
      </c>
      <c r="H103" s="2" t="s">
        <v>27</v>
      </c>
      <c r="I103" s="2" t="s">
        <v>27</v>
      </c>
    </row>
    <row r="104" spans="1:9" x14ac:dyDescent="0.2">
      <c r="A104" t="s">
        <v>122</v>
      </c>
      <c r="B104" s="65">
        <v>36895</v>
      </c>
      <c r="C104" s="2" t="s">
        <v>43</v>
      </c>
      <c r="D104">
        <f t="shared" si="2"/>
        <v>2001</v>
      </c>
      <c r="E104" s="2" t="s">
        <v>22</v>
      </c>
      <c r="F104" s="2" t="str">
        <f>IF(D104&gt;=Altersklassen!$A$4,VLOOKUP(D104,Altersklassen!$A$4:$B$19,2,TRUE),"")</f>
        <v>J1</v>
      </c>
      <c r="G104" s="2" t="s">
        <v>27</v>
      </c>
      <c r="H104" s="2" t="s">
        <v>27</v>
      </c>
      <c r="I104" s="2" t="s">
        <v>27</v>
      </c>
    </row>
    <row r="105" spans="1:9" x14ac:dyDescent="0.2">
      <c r="A105" s="18" t="s">
        <v>139</v>
      </c>
      <c r="B105" s="65">
        <v>37052</v>
      </c>
      <c r="C105" s="14" t="s">
        <v>43</v>
      </c>
      <c r="D105">
        <f t="shared" si="2"/>
        <v>2001</v>
      </c>
      <c r="E105" s="15" t="s">
        <v>20</v>
      </c>
      <c r="F105" s="2" t="str">
        <f>IF(D105&gt;=Altersklassen!$A$4,VLOOKUP(D105,Altersklassen!$A$4:$B$19,2,TRUE),"")</f>
        <v>J1</v>
      </c>
      <c r="G105" s="2" t="s">
        <v>27</v>
      </c>
      <c r="H105" s="2" t="s">
        <v>27</v>
      </c>
      <c r="I105" s="2" t="s">
        <v>27</v>
      </c>
    </row>
    <row r="106" spans="1:9" x14ac:dyDescent="0.2">
      <c r="A106" s="28" t="s">
        <v>149</v>
      </c>
      <c r="B106" s="65">
        <v>37810</v>
      </c>
      <c r="C106" s="14" t="s">
        <v>43</v>
      </c>
      <c r="D106">
        <f t="shared" si="2"/>
        <v>2003</v>
      </c>
      <c r="E106" s="14" t="s">
        <v>20</v>
      </c>
      <c r="F106" s="2" t="str">
        <f>IF(D106&gt;=Altersklassen!$A$4,VLOOKUP(D106,Altersklassen!$A$4:$B$19,2,TRUE),"")</f>
        <v>S1</v>
      </c>
      <c r="G106" s="2" t="s">
        <v>27</v>
      </c>
      <c r="H106" s="2" t="s">
        <v>27</v>
      </c>
      <c r="I106" s="2" t="s">
        <v>27</v>
      </c>
    </row>
    <row r="107" spans="1:9" x14ac:dyDescent="0.2">
      <c r="A107" t="s">
        <v>137</v>
      </c>
      <c r="B107" s="65">
        <v>36249</v>
      </c>
      <c r="C107" s="2" t="s">
        <v>43</v>
      </c>
      <c r="D107">
        <f t="shared" ref="D107:D121" si="3">YEAR(B107)</f>
        <v>1999</v>
      </c>
      <c r="E107" s="2" t="s">
        <v>22</v>
      </c>
      <c r="F107" s="2" t="str">
        <f>IF(D107&gt;=Altersklassen!$A$4,VLOOKUP(D107,Altersklassen!$A$4:$B$19,2,TRUE),"")</f>
        <v>J3</v>
      </c>
      <c r="G107" s="2" t="s">
        <v>27</v>
      </c>
      <c r="H107" s="2" t="s">
        <v>27</v>
      </c>
      <c r="I107" s="2" t="s">
        <v>27</v>
      </c>
    </row>
    <row r="108" spans="1:9" x14ac:dyDescent="0.2">
      <c r="A108" s="28" t="s">
        <v>152</v>
      </c>
      <c r="B108" s="65">
        <v>37498</v>
      </c>
      <c r="C108" s="14" t="s">
        <v>43</v>
      </c>
      <c r="D108">
        <f t="shared" si="3"/>
        <v>2002</v>
      </c>
      <c r="E108" s="14" t="s">
        <v>20</v>
      </c>
      <c r="F108" s="2" t="str">
        <f>IF(D108&gt;=Altersklassen!$A$4,VLOOKUP(D108,Altersklassen!$A$4:$B$19,2,TRUE),"")</f>
        <v>S2</v>
      </c>
      <c r="G108" s="2" t="s">
        <v>27</v>
      </c>
      <c r="H108" s="2" t="s">
        <v>27</v>
      </c>
      <c r="I108" s="2" t="s">
        <v>27</v>
      </c>
    </row>
    <row r="109" spans="1:9" x14ac:dyDescent="0.2">
      <c r="A109" t="s">
        <v>121</v>
      </c>
      <c r="B109" s="65">
        <v>36965</v>
      </c>
      <c r="C109" s="2" t="s">
        <v>43</v>
      </c>
      <c r="D109">
        <f t="shared" si="3"/>
        <v>2001</v>
      </c>
      <c r="E109" s="2" t="s">
        <v>22</v>
      </c>
      <c r="F109" s="2" t="str">
        <f>IF(D109&gt;=Altersklassen!$A$4,VLOOKUP(D109,Altersklassen!$A$4:$B$19,2,TRUE),"")</f>
        <v>J1</v>
      </c>
      <c r="G109" s="2" t="s">
        <v>27</v>
      </c>
      <c r="H109" s="2" t="s">
        <v>27</v>
      </c>
      <c r="I109" s="2" t="s">
        <v>27</v>
      </c>
    </row>
    <row r="110" spans="1:9" x14ac:dyDescent="0.2">
      <c r="A110" t="s">
        <v>150</v>
      </c>
      <c r="B110" s="65">
        <v>36450</v>
      </c>
      <c r="C110" s="2" t="s">
        <v>43</v>
      </c>
      <c r="D110">
        <f t="shared" si="3"/>
        <v>1999</v>
      </c>
      <c r="E110" s="2" t="s">
        <v>20</v>
      </c>
      <c r="F110" s="2" t="str">
        <f>IF(D110&gt;=Altersklassen!$A$4,VLOOKUP(D110,Altersklassen!$A$4:$B$19,2,TRUE),"")</f>
        <v>J3</v>
      </c>
      <c r="G110" s="2" t="s">
        <v>27</v>
      </c>
      <c r="H110" s="2" t="s">
        <v>27</v>
      </c>
      <c r="I110" s="2" t="s">
        <v>27</v>
      </c>
    </row>
    <row r="111" spans="1:9" x14ac:dyDescent="0.2">
      <c r="A111" t="s">
        <v>117</v>
      </c>
      <c r="B111" s="65">
        <v>37006</v>
      </c>
      <c r="C111" s="2" t="s">
        <v>43</v>
      </c>
      <c r="D111">
        <f t="shared" si="3"/>
        <v>2001</v>
      </c>
      <c r="E111" s="2" t="s">
        <v>20</v>
      </c>
      <c r="F111" s="2" t="str">
        <f>IF(D111&gt;=Altersklassen!$A$4,VLOOKUP(D111,Altersklassen!$A$4:$B$19,2,TRUE),"")</f>
        <v>J1</v>
      </c>
      <c r="G111" s="2" t="s">
        <v>27</v>
      </c>
      <c r="H111" s="2" t="s">
        <v>27</v>
      </c>
      <c r="I111" s="2" t="s">
        <v>27</v>
      </c>
    </row>
    <row r="112" spans="1:9" x14ac:dyDescent="0.2">
      <c r="A112" t="s">
        <v>136</v>
      </c>
      <c r="B112" s="65">
        <v>36402</v>
      </c>
      <c r="C112" s="2" t="s">
        <v>43</v>
      </c>
      <c r="D112">
        <f t="shared" si="3"/>
        <v>1999</v>
      </c>
      <c r="E112" s="2" t="s">
        <v>22</v>
      </c>
      <c r="F112" s="2" t="str">
        <f>IF(D112&gt;=Altersklassen!$A$4,VLOOKUP(D112,Altersklassen!$A$4:$B$19,2,TRUE),"")</f>
        <v>J3</v>
      </c>
      <c r="G112" s="2" t="s">
        <v>27</v>
      </c>
      <c r="H112" s="2" t="s">
        <v>27</v>
      </c>
      <c r="I112" s="2" t="s">
        <v>27</v>
      </c>
    </row>
    <row r="113" spans="1:9" x14ac:dyDescent="0.2">
      <c r="A113" s="22" t="s">
        <v>134</v>
      </c>
      <c r="B113" s="68">
        <v>36084</v>
      </c>
      <c r="C113" s="57" t="s">
        <v>43</v>
      </c>
      <c r="D113">
        <f t="shared" si="3"/>
        <v>1998</v>
      </c>
      <c r="E113" s="14" t="s">
        <v>22</v>
      </c>
      <c r="F113" s="2" t="str">
        <f>IF(D113&gt;=Altersklassen!$A$4,VLOOKUP(D113,Altersklassen!$A$4:$B$19,2,TRUE),"")</f>
        <v>Jun1</v>
      </c>
      <c r="G113" s="2" t="s">
        <v>27</v>
      </c>
      <c r="H113" s="2" t="s">
        <v>27</v>
      </c>
      <c r="I113" s="2" t="s">
        <v>27</v>
      </c>
    </row>
    <row r="114" spans="1:9" x14ac:dyDescent="0.2">
      <c r="A114" t="s">
        <v>55</v>
      </c>
      <c r="B114" s="65">
        <v>36988</v>
      </c>
      <c r="C114" s="2" t="s">
        <v>43</v>
      </c>
      <c r="D114">
        <f t="shared" si="3"/>
        <v>2001</v>
      </c>
      <c r="E114" s="2" t="s">
        <v>20</v>
      </c>
      <c r="F114" s="2" t="str">
        <f>IF(D114&gt;=Altersklassen!$A$4,VLOOKUP(D114,Altersklassen!$A$4:$B$19,2,TRUE),"")</f>
        <v>J1</v>
      </c>
      <c r="G114" s="2" t="s">
        <v>27</v>
      </c>
      <c r="H114" s="2" t="s">
        <v>27</v>
      </c>
      <c r="I114" s="2" t="s">
        <v>27</v>
      </c>
    </row>
    <row r="115" spans="1:9" x14ac:dyDescent="0.2">
      <c r="A115" s="12" t="s">
        <v>92</v>
      </c>
      <c r="B115" s="65">
        <v>37532</v>
      </c>
      <c r="C115" s="57" t="s">
        <v>43</v>
      </c>
      <c r="D115">
        <f t="shared" si="3"/>
        <v>2002</v>
      </c>
      <c r="E115" s="14" t="s">
        <v>20</v>
      </c>
      <c r="F115" s="2" t="str">
        <f>IF(D115&gt;=Altersklassen!$A$4,VLOOKUP(D115,Altersklassen!$A$4:$B$19,2,TRUE),"")</f>
        <v>S2</v>
      </c>
      <c r="G115" s="2" t="s">
        <v>27</v>
      </c>
      <c r="H115" s="2" t="s">
        <v>27</v>
      </c>
      <c r="I115" s="2" t="s">
        <v>27</v>
      </c>
    </row>
    <row r="116" spans="1:9" x14ac:dyDescent="0.2">
      <c r="A116" t="s">
        <v>140</v>
      </c>
      <c r="B116" s="65">
        <v>37486</v>
      </c>
      <c r="C116" s="2" t="s">
        <v>43</v>
      </c>
      <c r="D116">
        <f t="shared" si="3"/>
        <v>2002</v>
      </c>
      <c r="E116" s="2" t="s">
        <v>20</v>
      </c>
      <c r="F116" s="2" t="str">
        <f>IF(D116&gt;=Altersklassen!$A$4,VLOOKUP(D116,Altersklassen!$A$4:$B$19,2,TRUE),"")</f>
        <v>S2</v>
      </c>
      <c r="G116" s="2" t="s">
        <v>27</v>
      </c>
      <c r="H116" s="2" t="s">
        <v>27</v>
      </c>
      <c r="I116" s="2" t="s">
        <v>27</v>
      </c>
    </row>
    <row r="117" spans="1:9" x14ac:dyDescent="0.2">
      <c r="A117" t="s">
        <v>135</v>
      </c>
      <c r="B117" s="65">
        <v>36433</v>
      </c>
      <c r="C117" s="2" t="s">
        <v>43</v>
      </c>
      <c r="D117">
        <f t="shared" si="3"/>
        <v>1999</v>
      </c>
      <c r="E117" s="2" t="s">
        <v>20</v>
      </c>
      <c r="F117" s="2" t="str">
        <f>IF(D117&gt;=Altersklassen!$A$4,VLOOKUP(D117,Altersklassen!$A$4:$B$19,2,TRUE),"")</f>
        <v>J3</v>
      </c>
      <c r="G117" s="2" t="s">
        <v>27</v>
      </c>
      <c r="H117" s="2" t="s">
        <v>27</v>
      </c>
      <c r="I117" s="2" t="s">
        <v>27</v>
      </c>
    </row>
    <row r="118" spans="1:9" x14ac:dyDescent="0.2">
      <c r="A118" t="s">
        <v>142</v>
      </c>
      <c r="B118" s="65">
        <v>37376</v>
      </c>
      <c r="C118" s="2" t="s">
        <v>43</v>
      </c>
      <c r="D118">
        <f t="shared" si="3"/>
        <v>2002</v>
      </c>
      <c r="E118" s="2" t="s">
        <v>20</v>
      </c>
      <c r="F118" s="2" t="str">
        <f>IF(D118&gt;=Altersklassen!$A$4,VLOOKUP(D118,Altersklassen!$A$4:$B$19,2,TRUE),"")</f>
        <v>S2</v>
      </c>
      <c r="G118" s="2" t="s">
        <v>27</v>
      </c>
      <c r="H118" s="2" t="s">
        <v>27</v>
      </c>
      <c r="I118" s="2" t="s">
        <v>27</v>
      </c>
    </row>
    <row r="119" spans="1:9" x14ac:dyDescent="0.2">
      <c r="A119" t="s">
        <v>141</v>
      </c>
      <c r="B119" s="65">
        <v>37400</v>
      </c>
      <c r="C119" s="2" t="s">
        <v>43</v>
      </c>
      <c r="D119">
        <f t="shared" si="3"/>
        <v>2002</v>
      </c>
      <c r="E119" s="2" t="s">
        <v>20</v>
      </c>
      <c r="F119" s="2" t="str">
        <f>IF(D119&gt;=Altersklassen!$A$4,VLOOKUP(D119,Altersklassen!$A$4:$B$19,2,TRUE),"")</f>
        <v>S2</v>
      </c>
      <c r="G119" s="2" t="s">
        <v>27</v>
      </c>
      <c r="H119" s="2" t="s">
        <v>27</v>
      </c>
      <c r="I119" s="2" t="s">
        <v>27</v>
      </c>
    </row>
    <row r="120" spans="1:9" x14ac:dyDescent="0.2">
      <c r="A120" t="s">
        <v>120</v>
      </c>
      <c r="B120" s="65">
        <v>36834</v>
      </c>
      <c r="C120" s="2" t="s">
        <v>43</v>
      </c>
      <c r="D120">
        <f t="shared" si="3"/>
        <v>2000</v>
      </c>
      <c r="E120" s="2" t="s">
        <v>22</v>
      </c>
      <c r="F120" s="2" t="str">
        <f>IF(D120&gt;=Altersklassen!$A$4,VLOOKUP(D120,Altersklassen!$A$4:$B$19,2,TRUE),"")</f>
        <v>J2</v>
      </c>
      <c r="G120" s="2" t="s">
        <v>27</v>
      </c>
      <c r="H120" s="2" t="s">
        <v>27</v>
      </c>
      <c r="I120" s="2" t="s">
        <v>27</v>
      </c>
    </row>
    <row r="121" spans="1:9" x14ac:dyDescent="0.2">
      <c r="A121" t="s">
        <v>133</v>
      </c>
      <c r="B121" s="65">
        <v>36144</v>
      </c>
      <c r="C121" s="2" t="s">
        <v>37</v>
      </c>
      <c r="D121">
        <f t="shared" si="3"/>
        <v>1998</v>
      </c>
      <c r="E121" s="2" t="s">
        <v>20</v>
      </c>
      <c r="F121" s="2" t="str">
        <f>IF(D121&gt;=Altersklassen!$A$4,VLOOKUP(D121,Altersklassen!$A$4:$B$19,2,TRUE),"")</f>
        <v>Jun1</v>
      </c>
      <c r="G121" s="2" t="s">
        <v>27</v>
      </c>
      <c r="H121" s="2" t="s">
        <v>27</v>
      </c>
      <c r="I121" s="2" t="s">
        <v>27</v>
      </c>
    </row>
    <row r="122" spans="1:9" x14ac:dyDescent="0.2">
      <c r="F122" s="2" t="str">
        <f>IF(D122&gt;=Altersklassen!$A$4,VLOOKUP(D122,Altersklassen!$A$4:$B$19,2,TRUE),"")</f>
        <v/>
      </c>
    </row>
    <row r="123" spans="1:9" x14ac:dyDescent="0.2">
      <c r="F123" s="2" t="str">
        <f>IF(D123&gt;=Altersklassen!$A$4,VLOOKUP(D123,Altersklassen!$A$4:$B$19,2,TRUE),"")</f>
        <v/>
      </c>
    </row>
    <row r="124" spans="1:9" x14ac:dyDescent="0.2">
      <c r="F124" s="2" t="str">
        <f>IF(D124&gt;=Altersklassen!$A$4,VLOOKUP(D124,Altersklassen!$A$4:$B$19,2,TRUE),"")</f>
        <v/>
      </c>
    </row>
    <row r="125" spans="1:9" x14ac:dyDescent="0.2">
      <c r="F125" s="2" t="str">
        <f>IF(D125&gt;=Altersklassen!$A$4,VLOOKUP(D125,Altersklassen!$A$4:$B$19,2,TRUE),"")</f>
        <v/>
      </c>
    </row>
    <row r="126" spans="1:9" x14ac:dyDescent="0.2">
      <c r="F126" s="2" t="str">
        <f>IF(D126&gt;=Altersklassen!$A$4,VLOOKUP(D126,Altersklassen!$A$4:$B$19,2,TRUE),"")</f>
        <v/>
      </c>
    </row>
    <row r="127" spans="1:9" x14ac:dyDescent="0.2">
      <c r="F127" s="2" t="str">
        <f>IF(D127&gt;=Altersklassen!$A$4,VLOOKUP(D127,Altersklassen!$A$4:$B$19,2,TRUE),"")</f>
        <v/>
      </c>
    </row>
    <row r="128" spans="1:9" x14ac:dyDescent="0.2">
      <c r="F128" s="2" t="str">
        <f>IF(D128&gt;=Altersklassen!$A$4,VLOOKUP(D128,Altersklassen!$A$4:$B$19,2,TRUE),"")</f>
        <v/>
      </c>
    </row>
    <row r="129" spans="6:6" x14ac:dyDescent="0.2">
      <c r="F129" s="2" t="str">
        <f>IF(D129&gt;=Altersklassen!$A$4,VLOOKUP(D129,Altersklassen!$A$4:$B$19,2,TRUE),"")</f>
        <v/>
      </c>
    </row>
    <row r="130" spans="6:6" x14ac:dyDescent="0.2">
      <c r="F130" s="2" t="str">
        <f>IF(D130&gt;=Altersklassen!$A$4,VLOOKUP(D130,Altersklassen!$A$4:$B$19,2,TRUE),"")</f>
        <v/>
      </c>
    </row>
    <row r="131" spans="6:6" x14ac:dyDescent="0.2">
      <c r="F131" s="2" t="str">
        <f>IF(D131&gt;=Altersklassen!$A$4,VLOOKUP(D131,Altersklassen!$A$4:$B$19,2,TRUE),"")</f>
        <v/>
      </c>
    </row>
    <row r="132" spans="6:6" x14ac:dyDescent="0.2">
      <c r="F132" s="2" t="str">
        <f>IF(D132&gt;=Altersklassen!$A$4,VLOOKUP(D132,Altersklassen!$A$4:$B$19,2,TRUE),"")</f>
        <v/>
      </c>
    </row>
    <row r="133" spans="6:6" x14ac:dyDescent="0.2">
      <c r="F133" s="2" t="str">
        <f>IF(D133&gt;=Altersklassen!$A$4,VLOOKUP(D133,Altersklassen!$A$4:$B$19,2,TRUE),"")</f>
        <v/>
      </c>
    </row>
    <row r="134" spans="6:6" x14ac:dyDescent="0.2">
      <c r="F134" s="2" t="str">
        <f>IF(D134&gt;=Altersklassen!$A$4,VLOOKUP(D134,Altersklassen!$A$4:$B$19,2,TRUE),"")</f>
        <v/>
      </c>
    </row>
    <row r="135" spans="6:6" x14ac:dyDescent="0.2">
      <c r="F135" s="2" t="str">
        <f>IF(D135&gt;=Altersklassen!$A$4,VLOOKUP(D135,Altersklassen!$A$4:$B$19,2,TRUE),"")</f>
        <v/>
      </c>
    </row>
    <row r="136" spans="6:6" x14ac:dyDescent="0.2">
      <c r="F136" s="2" t="str">
        <f>IF(D136&gt;=Altersklassen!$A$4,VLOOKUP(D136,Altersklassen!$A$4:$B$19,2,TRUE),"")</f>
        <v/>
      </c>
    </row>
    <row r="137" spans="6:6" x14ac:dyDescent="0.2">
      <c r="F137" s="2" t="str">
        <f>IF(D137&gt;=Altersklassen!$A$4,VLOOKUP(D137,Altersklassen!$A$4:$B$19,2,TRUE),"")</f>
        <v/>
      </c>
    </row>
    <row r="138" spans="6:6" x14ac:dyDescent="0.2">
      <c r="F138" s="2" t="str">
        <f>IF(D138&gt;=Altersklassen!$A$4,VLOOKUP(D138,Altersklassen!$A$4:$B$19,2,TRUE),"")</f>
        <v/>
      </c>
    </row>
    <row r="139" spans="6:6" x14ac:dyDescent="0.2">
      <c r="F139" s="2" t="str">
        <f>IF(D139&gt;=Altersklassen!$A$4,VLOOKUP(D139,Altersklassen!$A$4:$B$19,2,TRUE),"")</f>
        <v/>
      </c>
    </row>
    <row r="140" spans="6:6" x14ac:dyDescent="0.2">
      <c r="F140" s="2" t="str">
        <f>IF(D140&gt;=Altersklassen!$A$4,VLOOKUP(D140,Altersklassen!$A$4:$B$19,2,TRUE),"")</f>
        <v/>
      </c>
    </row>
    <row r="141" spans="6:6" x14ac:dyDescent="0.2">
      <c r="F141" s="2" t="str">
        <f>IF(D141&gt;=Altersklassen!$A$4,VLOOKUP(D141,Altersklassen!$A$4:$B$19,2,TRUE),"")</f>
        <v/>
      </c>
    </row>
    <row r="142" spans="6:6" x14ac:dyDescent="0.2">
      <c r="F142" s="2" t="str">
        <f>IF(D142&gt;=Altersklassen!$A$4,VLOOKUP(D142,Altersklassen!$A$4:$B$19,2,TRUE),"")</f>
        <v/>
      </c>
    </row>
    <row r="143" spans="6:6" x14ac:dyDescent="0.2">
      <c r="F143" s="2" t="str">
        <f>IF(D143&gt;=Altersklassen!$A$4,VLOOKUP(D143,Altersklassen!$A$4:$B$19,2,TRUE),"")</f>
        <v/>
      </c>
    </row>
    <row r="144" spans="6:6" x14ac:dyDescent="0.2">
      <c r="F144" s="2" t="str">
        <f>IF(D144&gt;=Altersklassen!$A$4,VLOOKUP(D144,Altersklassen!$A$4:$B$19,2,TRUE),"")</f>
        <v/>
      </c>
    </row>
    <row r="145" spans="6:6" x14ac:dyDescent="0.2">
      <c r="F145" s="2" t="str">
        <f>IF(D145&gt;=Altersklassen!$A$4,VLOOKUP(D145,Altersklassen!$A$4:$B$19,2,TRUE),"")</f>
        <v/>
      </c>
    </row>
    <row r="146" spans="6:6" x14ac:dyDescent="0.2">
      <c r="F146" s="2" t="str">
        <f>IF(D146&gt;=Altersklassen!$A$4,VLOOKUP(D146,Altersklassen!$A$4:$B$19,2,TRUE),"")</f>
        <v/>
      </c>
    </row>
    <row r="147" spans="6:6" x14ac:dyDescent="0.2">
      <c r="F147" s="2" t="str">
        <f>IF(D147&gt;=Altersklassen!$A$4,VLOOKUP(D147,Altersklassen!$A$4:$B$19,2,TRUE),"")</f>
        <v/>
      </c>
    </row>
    <row r="148" spans="6:6" x14ac:dyDescent="0.2">
      <c r="F148" s="2" t="str">
        <f>IF(D148&gt;=Altersklassen!$A$4,VLOOKUP(D148,Altersklassen!$A$4:$B$19,2,TRUE),"")</f>
        <v/>
      </c>
    </row>
    <row r="149" spans="6:6" x14ac:dyDescent="0.2">
      <c r="F149" s="2" t="str">
        <f>IF(D149&gt;=Altersklassen!$A$4,VLOOKUP(D149,Altersklassen!$A$4:$B$19,2,TRUE),"")</f>
        <v/>
      </c>
    </row>
    <row r="150" spans="6:6" x14ac:dyDescent="0.2">
      <c r="F150" s="2" t="str">
        <f>IF(D150&gt;=Altersklassen!$A$4,VLOOKUP(D150,Altersklassen!$A$4:$B$19,2,TRUE),"")</f>
        <v/>
      </c>
    </row>
    <row r="151" spans="6:6" x14ac:dyDescent="0.2">
      <c r="F151" s="2" t="str">
        <f>IF(D151&gt;=Altersklassen!$A$4,VLOOKUP(D151,Altersklassen!$A$4:$B$19,2,TRUE),"")</f>
        <v/>
      </c>
    </row>
    <row r="152" spans="6:6" x14ac:dyDescent="0.2">
      <c r="F152" s="2" t="str">
        <f>IF(D152&gt;=Altersklassen!$A$4,VLOOKUP(D152,Altersklassen!$A$4:$B$19,2,TRUE),"")</f>
        <v/>
      </c>
    </row>
    <row r="153" spans="6:6" x14ac:dyDescent="0.2">
      <c r="F153" s="2" t="str">
        <f>IF(D153&gt;=Altersklassen!$A$4,VLOOKUP(D153,Altersklassen!$A$4:$B$19,2,TRUE),"")</f>
        <v/>
      </c>
    </row>
    <row r="154" spans="6:6" x14ac:dyDescent="0.2">
      <c r="F154" s="2" t="str">
        <f>IF(D154&gt;=Altersklassen!$A$4,VLOOKUP(D154,Altersklassen!$A$4:$B$19,2,TRUE),"")</f>
        <v/>
      </c>
    </row>
    <row r="155" spans="6:6" x14ac:dyDescent="0.2">
      <c r="F155" s="2" t="str">
        <f>IF(D155&gt;=Altersklassen!$A$4,VLOOKUP(D155,Altersklassen!$A$4:$B$19,2,TRUE),"")</f>
        <v/>
      </c>
    </row>
    <row r="156" spans="6:6" x14ac:dyDescent="0.2">
      <c r="F156" s="2" t="str">
        <f>IF(D156&gt;=Altersklassen!$A$4,VLOOKUP(D156,Altersklassen!$A$4:$B$19,2,TRUE),"")</f>
        <v/>
      </c>
    </row>
    <row r="157" spans="6:6" x14ac:dyDescent="0.2">
      <c r="F157" s="2" t="str">
        <f>IF(D157&gt;=Altersklassen!$A$4,VLOOKUP(D157,Altersklassen!$A$4:$B$19,2,TRUE),"")</f>
        <v/>
      </c>
    </row>
    <row r="158" spans="6:6" x14ac:dyDescent="0.2">
      <c r="F158" s="2" t="str">
        <f>IF(D158&gt;=Altersklassen!$A$4,VLOOKUP(D158,Altersklassen!$A$4:$B$19,2,TRUE),"")</f>
        <v/>
      </c>
    </row>
    <row r="159" spans="6:6" x14ac:dyDescent="0.2">
      <c r="F159" s="2" t="str">
        <f>IF(D159&gt;=Altersklassen!$A$4,VLOOKUP(D159,Altersklassen!$A$4:$B$19,2,TRUE),"")</f>
        <v/>
      </c>
    </row>
    <row r="160" spans="6:6" x14ac:dyDescent="0.2">
      <c r="F160" s="2" t="str">
        <f>IF(D160&gt;=Altersklassen!$A$4,VLOOKUP(D160,Altersklassen!$A$4:$B$19,2,TRUE),"")</f>
        <v/>
      </c>
    </row>
    <row r="161" spans="6:6" x14ac:dyDescent="0.2">
      <c r="F161" s="2" t="str">
        <f>IF(D161&gt;=Altersklassen!$A$4,VLOOKUP(D161,Altersklassen!$A$4:$B$19,2,TRUE),"")</f>
        <v/>
      </c>
    </row>
    <row r="162" spans="6:6" x14ac:dyDescent="0.2">
      <c r="F162" s="2" t="str">
        <f>IF(D162&gt;=Altersklassen!$A$4,VLOOKUP(D162,Altersklassen!$A$4:$B$19,2,TRUE),"")</f>
        <v/>
      </c>
    </row>
    <row r="163" spans="6:6" x14ac:dyDescent="0.2">
      <c r="F163" s="2" t="str">
        <f>IF(D163&gt;=Altersklassen!$A$4,VLOOKUP(D163,Altersklassen!$A$4:$B$19,2,TRUE),"")</f>
        <v/>
      </c>
    </row>
    <row r="164" spans="6:6" x14ac:dyDescent="0.2">
      <c r="F164" s="2" t="str">
        <f>IF(D164&gt;=Altersklassen!$A$4,VLOOKUP(D164,Altersklassen!$A$4:$B$19,2,TRUE),"")</f>
        <v/>
      </c>
    </row>
    <row r="165" spans="6:6" x14ac:dyDescent="0.2">
      <c r="F165" s="2" t="str">
        <f>IF(D165&gt;=Altersklassen!$A$4,VLOOKUP(D165,Altersklassen!$A$4:$B$19,2,TRUE),"")</f>
        <v/>
      </c>
    </row>
    <row r="166" spans="6:6" x14ac:dyDescent="0.2">
      <c r="F166" s="2" t="str">
        <f>IF(D166&gt;=Altersklassen!$A$4,VLOOKUP(D166,Altersklassen!$A$4:$B$19,2,TRUE),"")</f>
        <v/>
      </c>
    </row>
    <row r="167" spans="6:6" x14ac:dyDescent="0.2">
      <c r="F167" s="2" t="str">
        <f>IF(D167&gt;=Altersklassen!$A$4,VLOOKUP(D167,Altersklassen!$A$4:$B$19,2,TRUE),"")</f>
        <v/>
      </c>
    </row>
    <row r="168" spans="6:6" x14ac:dyDescent="0.2">
      <c r="F168" s="2" t="str">
        <f>IF(D168&gt;=Altersklassen!$A$4,VLOOKUP(D168,Altersklassen!$A$4:$B$19,2,TRUE),"")</f>
        <v/>
      </c>
    </row>
    <row r="169" spans="6:6" x14ac:dyDescent="0.2">
      <c r="F169" s="2" t="str">
        <f>IF(D169&gt;=Altersklassen!$A$4,VLOOKUP(D169,Altersklassen!$A$4:$B$19,2,TRUE),"")</f>
        <v/>
      </c>
    </row>
    <row r="170" spans="6:6" x14ac:dyDescent="0.2">
      <c r="F170" s="2" t="str">
        <f>IF(D170&gt;=Altersklassen!$A$4,VLOOKUP(D170,Altersklassen!$A$4:$B$19,2,TRUE),"")</f>
        <v/>
      </c>
    </row>
    <row r="171" spans="6:6" x14ac:dyDescent="0.2">
      <c r="F171" s="2" t="str">
        <f>IF(D171&gt;=Altersklassen!$A$4,VLOOKUP(D171,Altersklassen!$A$4:$B$19,2,TRUE),"")</f>
        <v/>
      </c>
    </row>
    <row r="172" spans="6:6" x14ac:dyDescent="0.2">
      <c r="F172" s="2" t="str">
        <f>IF(D172&gt;=Altersklassen!$A$4,VLOOKUP(D172,Altersklassen!$A$4:$B$19,2,TRUE),"")</f>
        <v/>
      </c>
    </row>
    <row r="173" spans="6:6" x14ac:dyDescent="0.2">
      <c r="F173" s="2" t="str">
        <f>IF(D173&gt;=Altersklassen!$A$4,VLOOKUP(D173,Altersklassen!$A$4:$B$19,2,TRUE),"")</f>
        <v/>
      </c>
    </row>
    <row r="174" spans="6:6" x14ac:dyDescent="0.2">
      <c r="F174" s="2" t="str">
        <f>IF(D174&gt;=Altersklassen!$A$4,VLOOKUP(D174,Altersklassen!$A$4:$B$19,2,TRUE),"")</f>
        <v/>
      </c>
    </row>
    <row r="175" spans="6:6" x14ac:dyDescent="0.2">
      <c r="F175" s="2" t="str">
        <f>IF(D175&gt;=Altersklassen!$A$4,VLOOKUP(D175,Altersklassen!$A$4:$B$19,2,TRUE),"")</f>
        <v/>
      </c>
    </row>
    <row r="176" spans="6:6" x14ac:dyDescent="0.2">
      <c r="F176" s="2" t="str">
        <f>IF(D176&gt;=Altersklassen!$A$4,VLOOKUP(D176,Altersklassen!$A$4:$B$19,2,TRUE),"")</f>
        <v/>
      </c>
    </row>
    <row r="177" spans="6:6" x14ac:dyDescent="0.2">
      <c r="F177" s="2" t="str">
        <f>IF(D177&gt;=Altersklassen!$A$4,VLOOKUP(D177,Altersklassen!$A$4:$B$19,2,TRUE),"")</f>
        <v/>
      </c>
    </row>
    <row r="178" spans="6:6" x14ac:dyDescent="0.2">
      <c r="F178" s="2" t="str">
        <f>IF(D178&gt;=Altersklassen!$A$4,VLOOKUP(D178,Altersklassen!$A$4:$B$19,2,TRUE),"")</f>
        <v/>
      </c>
    </row>
    <row r="179" spans="6:6" x14ac:dyDescent="0.2">
      <c r="F179" s="2" t="str">
        <f>IF(D179&gt;=Altersklassen!$A$4,VLOOKUP(D179,Altersklassen!$A$4:$B$19,2,TRUE),"")</f>
        <v/>
      </c>
    </row>
    <row r="180" spans="6:6" x14ac:dyDescent="0.2">
      <c r="F180" s="2" t="str">
        <f>IF(D180&gt;=Altersklassen!$A$4,VLOOKUP(D180,Altersklassen!$A$4:$B$19,2,TRUE),"")</f>
        <v/>
      </c>
    </row>
    <row r="181" spans="6:6" x14ac:dyDescent="0.2">
      <c r="F181" s="2" t="str">
        <f>IF(D181&gt;=Altersklassen!$A$4,VLOOKUP(D181,Altersklassen!$A$4:$B$19,2,TRUE),"")</f>
        <v/>
      </c>
    </row>
    <row r="182" spans="6:6" x14ac:dyDescent="0.2">
      <c r="F182" s="2" t="str">
        <f>IF(D182&gt;=Altersklassen!$A$4,VLOOKUP(D182,Altersklassen!$A$4:$B$19,2,TRUE),"")</f>
        <v/>
      </c>
    </row>
    <row r="183" spans="6:6" x14ac:dyDescent="0.2">
      <c r="F183" s="2" t="str">
        <f>IF(D183&gt;=Altersklassen!$A$4,VLOOKUP(D183,Altersklassen!$A$4:$B$19,2,TRUE),"")</f>
        <v/>
      </c>
    </row>
    <row r="184" spans="6:6" x14ac:dyDescent="0.2">
      <c r="F184" s="2" t="str">
        <f>IF(D184&gt;=Altersklassen!$A$4,VLOOKUP(D184,Altersklassen!$A$4:$B$19,2,TRUE),"")</f>
        <v/>
      </c>
    </row>
    <row r="185" spans="6:6" x14ac:dyDescent="0.2">
      <c r="F185" s="2" t="str">
        <f>IF(D185&gt;=Altersklassen!$A$4,VLOOKUP(D185,Altersklassen!$A$4:$B$19,2,TRUE),"")</f>
        <v/>
      </c>
    </row>
    <row r="186" spans="6:6" x14ac:dyDescent="0.2">
      <c r="F186" s="2" t="str">
        <f>IF(D186&gt;=Altersklassen!$A$4,VLOOKUP(D186,Altersklassen!$A$4:$B$19,2,TRUE),"")</f>
        <v/>
      </c>
    </row>
    <row r="187" spans="6:6" x14ac:dyDescent="0.2">
      <c r="F187" s="2" t="str">
        <f>IF(D187&gt;=Altersklassen!$A$4,VLOOKUP(D187,Altersklassen!$A$4:$B$19,2,TRUE),"")</f>
        <v/>
      </c>
    </row>
    <row r="188" spans="6:6" x14ac:dyDescent="0.2">
      <c r="F188" s="2" t="str">
        <f>IF(D188&gt;=Altersklassen!$A$4,VLOOKUP(D188,Altersklassen!$A$4:$B$19,2,TRUE),"")</f>
        <v/>
      </c>
    </row>
    <row r="189" spans="6:6" x14ac:dyDescent="0.2">
      <c r="F189" s="2" t="str">
        <f>IF(D189&gt;=Altersklassen!$A$4,VLOOKUP(D189,Altersklassen!$A$4:$B$19,2,TRUE),"")</f>
        <v/>
      </c>
    </row>
    <row r="190" spans="6:6" x14ac:dyDescent="0.2">
      <c r="F190" s="2" t="str">
        <f>IF(D190&gt;=Altersklassen!$A$4,VLOOKUP(D190,Altersklassen!$A$4:$B$19,2,TRUE),"")</f>
        <v/>
      </c>
    </row>
    <row r="191" spans="6:6" x14ac:dyDescent="0.2">
      <c r="F191" s="2" t="str">
        <f>IF(D191&gt;=Altersklassen!$A$4,VLOOKUP(D191,Altersklassen!$A$4:$B$19,2,TRUE),"")</f>
        <v/>
      </c>
    </row>
    <row r="192" spans="6:6" x14ac:dyDescent="0.2">
      <c r="F192" s="2" t="str">
        <f>IF(D192&gt;=Altersklassen!$A$4,VLOOKUP(D192,Altersklassen!$A$4:$B$19,2,TRUE),"")</f>
        <v/>
      </c>
    </row>
    <row r="193" spans="6:6" x14ac:dyDescent="0.2">
      <c r="F193" s="2" t="str">
        <f>IF(D193&gt;=Altersklassen!$A$4,VLOOKUP(D193,Altersklassen!$A$4:$B$19,2,TRUE),"")</f>
        <v/>
      </c>
    </row>
    <row r="194" spans="6:6" x14ac:dyDescent="0.2">
      <c r="F194" s="2" t="str">
        <f>IF(D194&gt;=Altersklassen!$A$4,VLOOKUP(D194,Altersklassen!$A$4:$B$19,2,TRUE),"")</f>
        <v/>
      </c>
    </row>
    <row r="195" spans="6:6" x14ac:dyDescent="0.2">
      <c r="F195" s="2" t="str">
        <f>IF(D195&gt;=Altersklassen!$A$4,VLOOKUP(D195,Altersklassen!$A$4:$B$19,2,TRUE),"")</f>
        <v/>
      </c>
    </row>
    <row r="196" spans="6:6" x14ac:dyDescent="0.2">
      <c r="F196" s="2" t="str">
        <f>IF(D196&gt;=Altersklassen!$A$4,VLOOKUP(D196,Altersklassen!$A$4:$B$19,2,TRUE),"")</f>
        <v/>
      </c>
    </row>
    <row r="197" spans="6:6" x14ac:dyDescent="0.2">
      <c r="F197" s="2" t="str">
        <f>IF(D197&gt;=Altersklassen!$A$4,VLOOKUP(D197,Altersklassen!$A$4:$B$19,2,TRUE),"")</f>
        <v/>
      </c>
    </row>
    <row r="198" spans="6:6" x14ac:dyDescent="0.2">
      <c r="F198" s="2" t="str">
        <f>IF(D198&gt;=Altersklassen!$A$4,VLOOKUP(D198,Altersklassen!$A$4:$B$19,2,TRUE),"")</f>
        <v/>
      </c>
    </row>
    <row r="199" spans="6:6" x14ac:dyDescent="0.2">
      <c r="F199" s="2" t="str">
        <f>IF(D199&gt;=Altersklassen!$A$4,VLOOKUP(D199,Altersklassen!$A$4:$B$19,2,TRUE),"")</f>
        <v/>
      </c>
    </row>
  </sheetData>
  <sheetProtection password="CA4B" sheet="1" objects="1" scenarios="1"/>
  <autoFilter ref="A9:I199">
    <filterColumn colId="6" showButton="0"/>
    <filterColumn colId="7" showButton="0"/>
  </autoFilter>
  <sortState ref="A11:I121">
    <sortCondition ref="C11:C121"/>
    <sortCondition ref="A11:A121"/>
  </sortState>
  <mergeCells count="7">
    <mergeCell ref="G9:I9"/>
    <mergeCell ref="A2:F5"/>
    <mergeCell ref="B9:B10"/>
    <mergeCell ref="C9:C10"/>
    <mergeCell ref="D9:D10"/>
    <mergeCell ref="E9:E10"/>
    <mergeCell ref="F9:F10"/>
  </mergeCells>
  <phoneticPr fontId="7" type="noConversion"/>
  <pageMargins left="0.55118110236220474" right="0.78740157480314965" top="0.59055118110236227" bottom="1.0236220472440944" header="0.35433070866141736" footer="0.78740157480314965"/>
  <pageSetup paperSize="9" scale="94" orientation="portrait" useFirstPageNumber="1" horizontalDpi="300" verticalDpi="300" r:id="rId1"/>
  <headerFooter alignWithMargins="0"/>
  <colBreaks count="1" manualBreakCount="1">
    <brk id="9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4:B19"/>
  <sheetViews>
    <sheetView workbookViewId="0">
      <selection activeCell="A11" sqref="A11"/>
    </sheetView>
  </sheetViews>
  <sheetFormatPr baseColWidth="10" defaultRowHeight="12.75" x14ac:dyDescent="0.2"/>
  <sheetData>
    <row r="4" spans="1:2" x14ac:dyDescent="0.2">
      <c r="A4">
        <v>1996</v>
      </c>
      <c r="B4" s="47" t="s">
        <v>74</v>
      </c>
    </row>
    <row r="5" spans="1:2" x14ac:dyDescent="0.2">
      <c r="A5">
        <v>1997</v>
      </c>
      <c r="B5" s="47" t="s">
        <v>75</v>
      </c>
    </row>
    <row r="6" spans="1:2" x14ac:dyDescent="0.2">
      <c r="A6">
        <v>1998</v>
      </c>
      <c r="B6" s="47" t="s">
        <v>76</v>
      </c>
    </row>
    <row r="7" spans="1:2" x14ac:dyDescent="0.2">
      <c r="A7">
        <v>1999</v>
      </c>
      <c r="B7" t="s">
        <v>66</v>
      </c>
    </row>
    <row r="8" spans="1:2" x14ac:dyDescent="0.2">
      <c r="A8">
        <v>2000</v>
      </c>
      <c r="B8" t="s">
        <v>67</v>
      </c>
    </row>
    <row r="9" spans="1:2" x14ac:dyDescent="0.2">
      <c r="A9">
        <v>2001</v>
      </c>
      <c r="B9" t="s">
        <v>68</v>
      </c>
    </row>
    <row r="10" spans="1:2" x14ac:dyDescent="0.2">
      <c r="A10">
        <v>2002</v>
      </c>
      <c r="B10" t="s">
        <v>69</v>
      </c>
    </row>
    <row r="11" spans="1:2" x14ac:dyDescent="0.2">
      <c r="A11">
        <v>2003</v>
      </c>
      <c r="B11" t="s">
        <v>70</v>
      </c>
    </row>
    <row r="12" spans="1:2" x14ac:dyDescent="0.2">
      <c r="A12">
        <v>2004</v>
      </c>
      <c r="B12" t="s">
        <v>71</v>
      </c>
    </row>
    <row r="13" spans="1:2" x14ac:dyDescent="0.2">
      <c r="A13">
        <v>2005</v>
      </c>
      <c r="B13" t="s">
        <v>72</v>
      </c>
    </row>
    <row r="14" spans="1:2" x14ac:dyDescent="0.2">
      <c r="A14">
        <v>2006</v>
      </c>
      <c r="B14" t="s">
        <v>73</v>
      </c>
    </row>
    <row r="15" spans="1:2" x14ac:dyDescent="0.2">
      <c r="A15">
        <v>2007</v>
      </c>
      <c r="B15" t="s">
        <v>73</v>
      </c>
    </row>
    <row r="16" spans="1:2" x14ac:dyDescent="0.2">
      <c r="A16">
        <v>2008</v>
      </c>
      <c r="B16" t="s">
        <v>73</v>
      </c>
    </row>
    <row r="17" spans="1:2" x14ac:dyDescent="0.2">
      <c r="A17">
        <v>2009</v>
      </c>
      <c r="B17" t="s">
        <v>73</v>
      </c>
    </row>
    <row r="18" spans="1:2" x14ac:dyDescent="0.2">
      <c r="A18">
        <v>2010</v>
      </c>
      <c r="B18" t="s">
        <v>73</v>
      </c>
    </row>
    <row r="19" spans="1:2" x14ac:dyDescent="0.2">
      <c r="A19">
        <v>2011</v>
      </c>
      <c r="B19" t="s">
        <v>73</v>
      </c>
    </row>
  </sheetData>
  <sheetProtection password="CA4B" sheet="1" objects="1" scenarios="1"/>
  <phoneticPr fontId="7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Nennformular 1.BNWL 2016-17</vt:lpstr>
      <vt:lpstr>Ergebnis 3.BNWL_2011_12</vt:lpstr>
      <vt:lpstr>Spieler</vt:lpstr>
      <vt:lpstr>Altersklassen</vt:lpstr>
      <vt:lpstr>'Nennformular 1.BNWL 2016-17'!Druckbereich</vt:lpstr>
      <vt:lpstr>Spieler!Druckbereich</vt:lpstr>
      <vt:lpstr>Spieler!Drucktitel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Medlitsch, Peter</cp:lastModifiedBy>
  <cp:lastPrinted>2013-01-13T21:49:39Z</cp:lastPrinted>
  <dcterms:created xsi:type="dcterms:W3CDTF">2011-12-30T10:44:38Z</dcterms:created>
  <dcterms:modified xsi:type="dcterms:W3CDTF">2016-10-16T17:14:22Z</dcterms:modified>
</cp:coreProperties>
</file>