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DieseArbeitsmappe"/>
  <bookViews>
    <workbookView xWindow="0" yWindow="0" windowWidth="16380" windowHeight="8190" tabRatio="383"/>
  </bookViews>
  <sheets>
    <sheet name="Nennformular 2.BNWL 2015-16" sheetId="13" r:id="rId1"/>
    <sheet name="Ergebnis 3.BNWL_2011_12" sheetId="7" state="hidden" r:id="rId2"/>
    <sheet name="Spieler" sheetId="14" r:id="rId3"/>
    <sheet name="Altersklassen" sheetId="16" r:id="rId4"/>
  </sheets>
  <definedNames>
    <definedName name="_xlnm._FilterDatabase" localSheetId="2" hidden="1">Spieler!$A$9:$I$98</definedName>
    <definedName name="_xlnm.Print_Area" localSheetId="0">'Nennformular 2.BNWL 2015-16'!$A$1:$I$48</definedName>
    <definedName name="_xlnm.Print_Area" localSheetId="2">Spieler!$A$1:$I$33</definedName>
    <definedName name="_xlnm.Print_Titles" localSheetId="2">Spieler!$1:$11</definedName>
  </definedNames>
  <calcPr calcId="145621"/>
</workbook>
</file>

<file path=xl/calcChain.xml><?xml version="1.0" encoding="utf-8"?>
<calcChain xmlns="http://schemas.openxmlformats.org/spreadsheetml/2006/main">
  <c r="D12" i="13" l="1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D44" i="13"/>
  <c r="D45" i="13"/>
  <c r="D46" i="13"/>
  <c r="D47" i="13"/>
  <c r="D48" i="13"/>
  <c r="D49" i="13"/>
  <c r="D50" i="13"/>
  <c r="D51" i="13"/>
  <c r="D52" i="13"/>
  <c r="D53" i="13"/>
  <c r="D54" i="13"/>
  <c r="D55" i="13"/>
  <c r="D56" i="13"/>
  <c r="D57" i="13"/>
  <c r="D58" i="13"/>
  <c r="D59" i="13"/>
  <c r="D60" i="13"/>
  <c r="D61" i="13"/>
  <c r="D62" i="13"/>
  <c r="D63" i="13"/>
  <c r="D64" i="13"/>
  <c r="D65" i="13"/>
  <c r="D66" i="13"/>
  <c r="D67" i="13"/>
  <c r="D68" i="13"/>
  <c r="D69" i="13"/>
  <c r="D70" i="13"/>
  <c r="D71" i="13"/>
  <c r="D72" i="13"/>
  <c r="D73" i="13"/>
  <c r="D74" i="13"/>
  <c r="D75" i="13"/>
  <c r="D76" i="13"/>
  <c r="D77" i="13"/>
  <c r="D78" i="13"/>
  <c r="D79" i="13"/>
  <c r="D80" i="13"/>
  <c r="D81" i="13"/>
  <c r="D82" i="13"/>
  <c r="D83" i="13"/>
  <c r="D84" i="13"/>
  <c r="D85" i="13"/>
  <c r="D86" i="13"/>
  <c r="D87" i="13"/>
  <c r="D88" i="13"/>
  <c r="D89" i="13"/>
  <c r="D90" i="13"/>
  <c r="D91" i="13"/>
  <c r="D92" i="13"/>
  <c r="D93" i="13"/>
  <c r="D94" i="13"/>
  <c r="D95" i="13"/>
  <c r="D96" i="13"/>
  <c r="D97" i="13"/>
  <c r="D98" i="13"/>
  <c r="D99" i="13"/>
  <c r="D100" i="13"/>
  <c r="D101" i="13"/>
  <c r="F11" i="14" l="1"/>
  <c r="B12" i="13" l="1"/>
  <c r="C12" i="13"/>
  <c r="E12" i="13"/>
  <c r="F12" i="13"/>
  <c r="G12" i="13"/>
  <c r="H12" i="13"/>
  <c r="I12" i="13"/>
  <c r="B13" i="13"/>
  <c r="C13" i="13"/>
  <c r="E13" i="13"/>
  <c r="F13" i="13"/>
  <c r="G13" i="13"/>
  <c r="H13" i="13"/>
  <c r="I13" i="13"/>
  <c r="B14" i="13"/>
  <c r="C14" i="13"/>
  <c r="E14" i="13"/>
  <c r="F14" i="13"/>
  <c r="G14" i="13"/>
  <c r="H14" i="13"/>
  <c r="I14" i="13"/>
  <c r="B15" i="13"/>
  <c r="C15" i="13"/>
  <c r="E15" i="13"/>
  <c r="F15" i="13"/>
  <c r="G15" i="13"/>
  <c r="H15" i="13"/>
  <c r="I15" i="13"/>
  <c r="B16" i="13"/>
  <c r="C16" i="13"/>
  <c r="E16" i="13"/>
  <c r="F16" i="13"/>
  <c r="G16" i="13"/>
  <c r="H16" i="13"/>
  <c r="I16" i="13"/>
  <c r="B17" i="13"/>
  <c r="C17" i="13"/>
  <c r="E17" i="13"/>
  <c r="F17" i="13"/>
  <c r="G17" i="13"/>
  <c r="H17" i="13"/>
  <c r="I17" i="13"/>
  <c r="B18" i="13"/>
  <c r="C18" i="13"/>
  <c r="E18" i="13"/>
  <c r="F18" i="13"/>
  <c r="G18" i="13"/>
  <c r="H18" i="13"/>
  <c r="I18" i="13"/>
  <c r="B19" i="13"/>
  <c r="C19" i="13"/>
  <c r="E19" i="13"/>
  <c r="F19" i="13"/>
  <c r="G19" i="13"/>
  <c r="H19" i="13"/>
  <c r="I19" i="13"/>
  <c r="B20" i="13"/>
  <c r="C20" i="13"/>
  <c r="E20" i="13"/>
  <c r="F20" i="13"/>
  <c r="G20" i="13"/>
  <c r="H20" i="13"/>
  <c r="I20" i="13"/>
  <c r="B21" i="13"/>
  <c r="C21" i="13"/>
  <c r="E21" i="13"/>
  <c r="F21" i="13"/>
  <c r="G21" i="13"/>
  <c r="H21" i="13"/>
  <c r="I21" i="13"/>
  <c r="B22" i="13"/>
  <c r="C22" i="13"/>
  <c r="E22" i="13"/>
  <c r="F22" i="13"/>
  <c r="G22" i="13"/>
  <c r="H22" i="13"/>
  <c r="I22" i="13"/>
  <c r="B23" i="13"/>
  <c r="C23" i="13"/>
  <c r="E23" i="13"/>
  <c r="F23" i="13"/>
  <c r="G23" i="13"/>
  <c r="H23" i="13"/>
  <c r="I23" i="13"/>
  <c r="B24" i="13"/>
  <c r="C24" i="13"/>
  <c r="E24" i="13"/>
  <c r="F24" i="13"/>
  <c r="G24" i="13"/>
  <c r="H24" i="13"/>
  <c r="I24" i="13"/>
  <c r="B25" i="13"/>
  <c r="C25" i="13"/>
  <c r="E25" i="13"/>
  <c r="F25" i="13"/>
  <c r="G25" i="13"/>
  <c r="H25" i="13"/>
  <c r="I25" i="13"/>
  <c r="B26" i="13"/>
  <c r="C26" i="13"/>
  <c r="E26" i="13"/>
  <c r="F26" i="13"/>
  <c r="G26" i="13"/>
  <c r="H26" i="13"/>
  <c r="I26" i="13"/>
  <c r="B27" i="13"/>
  <c r="C27" i="13"/>
  <c r="E27" i="13"/>
  <c r="F27" i="13"/>
  <c r="G27" i="13"/>
  <c r="H27" i="13"/>
  <c r="I27" i="13"/>
  <c r="B28" i="13"/>
  <c r="C28" i="13"/>
  <c r="E28" i="13"/>
  <c r="F28" i="13"/>
  <c r="G28" i="13"/>
  <c r="H28" i="13"/>
  <c r="I28" i="13"/>
  <c r="B29" i="13"/>
  <c r="C29" i="13"/>
  <c r="E29" i="13"/>
  <c r="F29" i="13"/>
  <c r="G29" i="13"/>
  <c r="H29" i="13"/>
  <c r="I29" i="13"/>
  <c r="B30" i="13"/>
  <c r="C30" i="13"/>
  <c r="E30" i="13"/>
  <c r="F30" i="13"/>
  <c r="G30" i="13"/>
  <c r="H30" i="13"/>
  <c r="I30" i="13"/>
  <c r="B31" i="13"/>
  <c r="C31" i="13"/>
  <c r="E31" i="13"/>
  <c r="F31" i="13"/>
  <c r="G31" i="13"/>
  <c r="H31" i="13"/>
  <c r="I31" i="13"/>
  <c r="B32" i="13"/>
  <c r="C32" i="13"/>
  <c r="E32" i="13"/>
  <c r="F32" i="13"/>
  <c r="G32" i="13"/>
  <c r="H32" i="13"/>
  <c r="I32" i="13"/>
  <c r="B33" i="13"/>
  <c r="C33" i="13"/>
  <c r="E33" i="13"/>
  <c r="F33" i="13"/>
  <c r="G33" i="13"/>
  <c r="H33" i="13"/>
  <c r="I33" i="13"/>
  <c r="B34" i="13"/>
  <c r="C34" i="13"/>
  <c r="E34" i="13"/>
  <c r="F34" i="13"/>
  <c r="G34" i="13"/>
  <c r="H34" i="13"/>
  <c r="I34" i="13"/>
  <c r="B35" i="13"/>
  <c r="C35" i="13"/>
  <c r="E35" i="13"/>
  <c r="F35" i="13"/>
  <c r="G35" i="13"/>
  <c r="H35" i="13"/>
  <c r="I35" i="13"/>
  <c r="B36" i="13"/>
  <c r="C36" i="13"/>
  <c r="E36" i="13"/>
  <c r="F36" i="13"/>
  <c r="G36" i="13"/>
  <c r="H36" i="13"/>
  <c r="I36" i="13"/>
  <c r="B37" i="13"/>
  <c r="C37" i="13"/>
  <c r="E37" i="13"/>
  <c r="F37" i="13"/>
  <c r="G37" i="13"/>
  <c r="H37" i="13"/>
  <c r="I37" i="13"/>
  <c r="B38" i="13"/>
  <c r="C38" i="13"/>
  <c r="E38" i="13"/>
  <c r="F38" i="13"/>
  <c r="G38" i="13"/>
  <c r="H38" i="13"/>
  <c r="I38" i="13"/>
  <c r="B39" i="13"/>
  <c r="C39" i="13"/>
  <c r="E39" i="13"/>
  <c r="F39" i="13"/>
  <c r="G39" i="13"/>
  <c r="H39" i="13"/>
  <c r="I39" i="13"/>
  <c r="B40" i="13"/>
  <c r="C40" i="13"/>
  <c r="E40" i="13"/>
  <c r="F40" i="13"/>
  <c r="G40" i="13"/>
  <c r="H40" i="13"/>
  <c r="I40" i="13"/>
  <c r="B41" i="13"/>
  <c r="C41" i="13"/>
  <c r="E41" i="13"/>
  <c r="F41" i="13"/>
  <c r="G41" i="13"/>
  <c r="H41" i="13"/>
  <c r="I41" i="13"/>
  <c r="B42" i="13"/>
  <c r="C42" i="13"/>
  <c r="E42" i="13"/>
  <c r="F42" i="13"/>
  <c r="G42" i="13"/>
  <c r="H42" i="13"/>
  <c r="I42" i="13"/>
  <c r="B43" i="13"/>
  <c r="C43" i="13"/>
  <c r="E43" i="13"/>
  <c r="F43" i="13"/>
  <c r="G43" i="13"/>
  <c r="H43" i="13"/>
  <c r="I43" i="13"/>
  <c r="B44" i="13"/>
  <c r="C44" i="13"/>
  <c r="E44" i="13"/>
  <c r="F44" i="13"/>
  <c r="G44" i="13"/>
  <c r="H44" i="13"/>
  <c r="I44" i="13"/>
  <c r="B45" i="13"/>
  <c r="C45" i="13"/>
  <c r="E45" i="13"/>
  <c r="F45" i="13"/>
  <c r="G45" i="13"/>
  <c r="H45" i="13"/>
  <c r="I45" i="13"/>
  <c r="B46" i="13"/>
  <c r="C46" i="13"/>
  <c r="E46" i="13"/>
  <c r="F46" i="13"/>
  <c r="G46" i="13"/>
  <c r="H46" i="13"/>
  <c r="I46" i="13"/>
  <c r="B47" i="13"/>
  <c r="C47" i="13"/>
  <c r="E47" i="13"/>
  <c r="F47" i="13"/>
  <c r="G47" i="13"/>
  <c r="H47" i="13"/>
  <c r="I47" i="13"/>
  <c r="B48" i="13"/>
  <c r="C48" i="13"/>
  <c r="E48" i="13"/>
  <c r="F48" i="13"/>
  <c r="G48" i="13"/>
  <c r="H48" i="13"/>
  <c r="I48" i="13"/>
  <c r="B49" i="13"/>
  <c r="C49" i="13"/>
  <c r="E49" i="13"/>
  <c r="F49" i="13"/>
  <c r="G49" i="13"/>
  <c r="H49" i="13"/>
  <c r="I49" i="13"/>
  <c r="B50" i="13"/>
  <c r="C50" i="13"/>
  <c r="E50" i="13"/>
  <c r="F50" i="13"/>
  <c r="G50" i="13"/>
  <c r="H50" i="13"/>
  <c r="I50" i="13"/>
  <c r="B51" i="13"/>
  <c r="C51" i="13"/>
  <c r="E51" i="13"/>
  <c r="F51" i="13"/>
  <c r="G51" i="13"/>
  <c r="H51" i="13"/>
  <c r="I51" i="13"/>
  <c r="B52" i="13"/>
  <c r="C52" i="13"/>
  <c r="E52" i="13"/>
  <c r="F52" i="13"/>
  <c r="G52" i="13"/>
  <c r="H52" i="13"/>
  <c r="I52" i="13"/>
  <c r="B53" i="13"/>
  <c r="C53" i="13"/>
  <c r="E53" i="13"/>
  <c r="F53" i="13"/>
  <c r="G53" i="13"/>
  <c r="H53" i="13"/>
  <c r="I53" i="13"/>
  <c r="B54" i="13"/>
  <c r="C54" i="13"/>
  <c r="E54" i="13"/>
  <c r="F54" i="13"/>
  <c r="G54" i="13"/>
  <c r="H54" i="13"/>
  <c r="I54" i="13"/>
  <c r="B55" i="13"/>
  <c r="C55" i="13"/>
  <c r="E55" i="13"/>
  <c r="F55" i="13"/>
  <c r="G55" i="13"/>
  <c r="H55" i="13"/>
  <c r="I55" i="13"/>
  <c r="B56" i="13"/>
  <c r="C56" i="13"/>
  <c r="E56" i="13"/>
  <c r="F56" i="13"/>
  <c r="G56" i="13"/>
  <c r="H56" i="13"/>
  <c r="I56" i="13"/>
  <c r="B57" i="13"/>
  <c r="C57" i="13"/>
  <c r="E57" i="13"/>
  <c r="F57" i="13"/>
  <c r="G57" i="13"/>
  <c r="H57" i="13"/>
  <c r="I57" i="13"/>
  <c r="B58" i="13"/>
  <c r="C58" i="13"/>
  <c r="E58" i="13"/>
  <c r="F58" i="13"/>
  <c r="G58" i="13"/>
  <c r="H58" i="13"/>
  <c r="I58" i="13"/>
  <c r="B59" i="13"/>
  <c r="C59" i="13"/>
  <c r="E59" i="13"/>
  <c r="F59" i="13"/>
  <c r="G59" i="13"/>
  <c r="H59" i="13"/>
  <c r="I59" i="13"/>
  <c r="B60" i="13"/>
  <c r="C60" i="13"/>
  <c r="E60" i="13"/>
  <c r="F60" i="13"/>
  <c r="G60" i="13"/>
  <c r="H60" i="13"/>
  <c r="I60" i="13"/>
  <c r="B61" i="13"/>
  <c r="C61" i="13"/>
  <c r="E61" i="13"/>
  <c r="F61" i="13"/>
  <c r="G61" i="13"/>
  <c r="H61" i="13"/>
  <c r="I61" i="13"/>
  <c r="B62" i="13"/>
  <c r="C62" i="13"/>
  <c r="E62" i="13"/>
  <c r="F62" i="13"/>
  <c r="G62" i="13"/>
  <c r="H62" i="13"/>
  <c r="I62" i="13"/>
  <c r="B63" i="13"/>
  <c r="C63" i="13"/>
  <c r="E63" i="13"/>
  <c r="F63" i="13"/>
  <c r="G63" i="13"/>
  <c r="H63" i="13"/>
  <c r="I63" i="13"/>
  <c r="B64" i="13"/>
  <c r="C64" i="13"/>
  <c r="E64" i="13"/>
  <c r="F64" i="13"/>
  <c r="G64" i="13"/>
  <c r="H64" i="13"/>
  <c r="I64" i="13"/>
  <c r="B65" i="13"/>
  <c r="C65" i="13"/>
  <c r="E65" i="13"/>
  <c r="F65" i="13"/>
  <c r="G65" i="13"/>
  <c r="H65" i="13"/>
  <c r="I65" i="13"/>
  <c r="B66" i="13"/>
  <c r="C66" i="13"/>
  <c r="E66" i="13"/>
  <c r="F66" i="13"/>
  <c r="G66" i="13"/>
  <c r="H66" i="13"/>
  <c r="I66" i="13"/>
  <c r="B67" i="13"/>
  <c r="C67" i="13"/>
  <c r="E67" i="13"/>
  <c r="F67" i="13"/>
  <c r="G67" i="13"/>
  <c r="H67" i="13"/>
  <c r="I67" i="13"/>
  <c r="B68" i="13"/>
  <c r="C68" i="13"/>
  <c r="E68" i="13"/>
  <c r="F68" i="13"/>
  <c r="G68" i="13"/>
  <c r="H68" i="13"/>
  <c r="I68" i="13"/>
  <c r="B69" i="13"/>
  <c r="C69" i="13"/>
  <c r="E69" i="13"/>
  <c r="F69" i="13"/>
  <c r="G69" i="13"/>
  <c r="H69" i="13"/>
  <c r="I69" i="13"/>
  <c r="B70" i="13"/>
  <c r="C70" i="13"/>
  <c r="E70" i="13"/>
  <c r="F70" i="13"/>
  <c r="G70" i="13"/>
  <c r="H70" i="13"/>
  <c r="I70" i="13"/>
  <c r="B71" i="13"/>
  <c r="C71" i="13"/>
  <c r="E71" i="13"/>
  <c r="F71" i="13"/>
  <c r="G71" i="13"/>
  <c r="H71" i="13"/>
  <c r="I71" i="13"/>
  <c r="B72" i="13"/>
  <c r="C72" i="13"/>
  <c r="E72" i="13"/>
  <c r="F72" i="13"/>
  <c r="G72" i="13"/>
  <c r="H72" i="13"/>
  <c r="I72" i="13"/>
  <c r="B73" i="13"/>
  <c r="C73" i="13"/>
  <c r="E73" i="13"/>
  <c r="F73" i="13"/>
  <c r="G73" i="13"/>
  <c r="H73" i="13"/>
  <c r="I73" i="13"/>
  <c r="B74" i="13"/>
  <c r="C74" i="13"/>
  <c r="E74" i="13"/>
  <c r="F74" i="13"/>
  <c r="G74" i="13"/>
  <c r="H74" i="13"/>
  <c r="I74" i="13"/>
  <c r="B75" i="13"/>
  <c r="C75" i="13"/>
  <c r="E75" i="13"/>
  <c r="F75" i="13"/>
  <c r="G75" i="13"/>
  <c r="H75" i="13"/>
  <c r="I75" i="13"/>
  <c r="B76" i="13"/>
  <c r="C76" i="13"/>
  <c r="E76" i="13"/>
  <c r="F76" i="13"/>
  <c r="G76" i="13"/>
  <c r="H76" i="13"/>
  <c r="I76" i="13"/>
  <c r="B77" i="13"/>
  <c r="C77" i="13"/>
  <c r="E77" i="13"/>
  <c r="F77" i="13"/>
  <c r="G77" i="13"/>
  <c r="H77" i="13"/>
  <c r="I77" i="13"/>
  <c r="B78" i="13"/>
  <c r="C78" i="13"/>
  <c r="E78" i="13"/>
  <c r="F78" i="13"/>
  <c r="G78" i="13"/>
  <c r="H78" i="13"/>
  <c r="I78" i="13"/>
  <c r="B79" i="13"/>
  <c r="C79" i="13"/>
  <c r="E79" i="13"/>
  <c r="F79" i="13"/>
  <c r="G79" i="13"/>
  <c r="H79" i="13"/>
  <c r="I79" i="13"/>
  <c r="B80" i="13"/>
  <c r="C80" i="13"/>
  <c r="E80" i="13"/>
  <c r="F80" i="13"/>
  <c r="G80" i="13"/>
  <c r="H80" i="13"/>
  <c r="I80" i="13"/>
  <c r="B81" i="13"/>
  <c r="C81" i="13"/>
  <c r="E81" i="13"/>
  <c r="F81" i="13"/>
  <c r="G81" i="13"/>
  <c r="H81" i="13"/>
  <c r="I81" i="13"/>
  <c r="B82" i="13"/>
  <c r="C82" i="13"/>
  <c r="E82" i="13"/>
  <c r="F82" i="13"/>
  <c r="G82" i="13"/>
  <c r="H82" i="13"/>
  <c r="I82" i="13"/>
  <c r="B83" i="13"/>
  <c r="C83" i="13"/>
  <c r="E83" i="13"/>
  <c r="F83" i="13"/>
  <c r="G83" i="13"/>
  <c r="H83" i="13"/>
  <c r="I83" i="13"/>
  <c r="B84" i="13"/>
  <c r="C84" i="13"/>
  <c r="E84" i="13"/>
  <c r="F84" i="13"/>
  <c r="G84" i="13"/>
  <c r="H84" i="13"/>
  <c r="I84" i="13"/>
  <c r="B85" i="13"/>
  <c r="C85" i="13"/>
  <c r="E85" i="13"/>
  <c r="F85" i="13"/>
  <c r="G85" i="13"/>
  <c r="H85" i="13"/>
  <c r="I85" i="13"/>
  <c r="B86" i="13"/>
  <c r="C86" i="13"/>
  <c r="E86" i="13"/>
  <c r="F86" i="13"/>
  <c r="G86" i="13"/>
  <c r="H86" i="13"/>
  <c r="I86" i="13"/>
  <c r="B87" i="13"/>
  <c r="C87" i="13"/>
  <c r="E87" i="13"/>
  <c r="F87" i="13"/>
  <c r="G87" i="13"/>
  <c r="H87" i="13"/>
  <c r="I87" i="13"/>
  <c r="B88" i="13"/>
  <c r="C88" i="13"/>
  <c r="E88" i="13"/>
  <c r="F88" i="13"/>
  <c r="G88" i="13"/>
  <c r="H88" i="13"/>
  <c r="I88" i="13"/>
  <c r="B89" i="13"/>
  <c r="C89" i="13"/>
  <c r="E89" i="13"/>
  <c r="F89" i="13"/>
  <c r="G89" i="13"/>
  <c r="H89" i="13"/>
  <c r="I89" i="13"/>
  <c r="B90" i="13"/>
  <c r="C90" i="13"/>
  <c r="E90" i="13"/>
  <c r="F90" i="13"/>
  <c r="G90" i="13"/>
  <c r="H90" i="13"/>
  <c r="I90" i="13"/>
  <c r="B91" i="13"/>
  <c r="C91" i="13"/>
  <c r="E91" i="13"/>
  <c r="F91" i="13"/>
  <c r="G91" i="13"/>
  <c r="H91" i="13"/>
  <c r="I91" i="13"/>
  <c r="B92" i="13"/>
  <c r="C92" i="13"/>
  <c r="E92" i="13"/>
  <c r="F92" i="13"/>
  <c r="G92" i="13"/>
  <c r="H92" i="13"/>
  <c r="I92" i="13"/>
  <c r="B93" i="13"/>
  <c r="C93" i="13"/>
  <c r="E93" i="13"/>
  <c r="F93" i="13"/>
  <c r="G93" i="13"/>
  <c r="H93" i="13"/>
  <c r="I93" i="13"/>
  <c r="B94" i="13"/>
  <c r="C94" i="13"/>
  <c r="E94" i="13"/>
  <c r="F94" i="13"/>
  <c r="G94" i="13"/>
  <c r="H94" i="13"/>
  <c r="I94" i="13"/>
  <c r="B95" i="13"/>
  <c r="C95" i="13"/>
  <c r="E95" i="13"/>
  <c r="F95" i="13"/>
  <c r="G95" i="13"/>
  <c r="H95" i="13"/>
  <c r="I95" i="13"/>
  <c r="B96" i="13"/>
  <c r="C96" i="13"/>
  <c r="E96" i="13"/>
  <c r="F96" i="13"/>
  <c r="G96" i="13"/>
  <c r="H96" i="13"/>
  <c r="I96" i="13"/>
  <c r="B97" i="13"/>
  <c r="C97" i="13"/>
  <c r="E97" i="13"/>
  <c r="F97" i="13"/>
  <c r="G97" i="13"/>
  <c r="H97" i="13"/>
  <c r="I97" i="13"/>
  <c r="B98" i="13"/>
  <c r="C98" i="13"/>
  <c r="E98" i="13"/>
  <c r="F98" i="13"/>
  <c r="G98" i="13"/>
  <c r="H98" i="13"/>
  <c r="I98" i="13"/>
  <c r="B99" i="13"/>
  <c r="C99" i="13"/>
  <c r="E99" i="13"/>
  <c r="F99" i="13"/>
  <c r="G99" i="13"/>
  <c r="H99" i="13"/>
  <c r="I99" i="13"/>
  <c r="B100" i="13"/>
  <c r="C100" i="13"/>
  <c r="E100" i="13"/>
  <c r="F100" i="13"/>
  <c r="G100" i="13"/>
  <c r="H100" i="13"/>
  <c r="I100" i="13"/>
  <c r="B101" i="13"/>
  <c r="C101" i="13"/>
  <c r="E101" i="13"/>
  <c r="F101" i="13"/>
  <c r="G101" i="13"/>
  <c r="H101" i="13"/>
  <c r="I101" i="13"/>
  <c r="I11" i="13"/>
  <c r="H11" i="13"/>
  <c r="G11" i="13"/>
  <c r="F11" i="13"/>
  <c r="E11" i="13"/>
  <c r="C11" i="13"/>
  <c r="B11" i="13"/>
  <c r="D11" i="13" s="1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46" i="14"/>
  <c r="F47" i="14"/>
  <c r="F48" i="14"/>
  <c r="F49" i="14"/>
  <c r="F50" i="14"/>
  <c r="F51" i="14"/>
  <c r="F52" i="14"/>
  <c r="F53" i="14"/>
  <c r="F54" i="14"/>
  <c r="F55" i="14"/>
  <c r="F56" i="14"/>
  <c r="F58" i="14"/>
  <c r="F59" i="14"/>
  <c r="F60" i="14"/>
  <c r="F61" i="14"/>
  <c r="F62" i="14"/>
  <c r="F63" i="14"/>
  <c r="F64" i="14"/>
  <c r="F65" i="14"/>
  <c r="F66" i="14"/>
  <c r="F67" i="14"/>
  <c r="F68" i="14"/>
  <c r="F69" i="14"/>
  <c r="F70" i="14"/>
  <c r="F71" i="14"/>
  <c r="F72" i="14"/>
  <c r="F73" i="14"/>
  <c r="F74" i="14"/>
  <c r="F75" i="14"/>
  <c r="F76" i="14"/>
  <c r="F77" i="14"/>
  <c r="F78" i="14"/>
  <c r="F79" i="14"/>
  <c r="F80" i="14"/>
  <c r="F81" i="14"/>
  <c r="F82" i="14"/>
  <c r="F83" i="14"/>
  <c r="F84" i="14"/>
  <c r="F85" i="14"/>
  <c r="F86" i="14"/>
  <c r="F87" i="14"/>
  <c r="F88" i="14"/>
  <c r="F89" i="14"/>
  <c r="F90" i="14"/>
  <c r="F91" i="14"/>
  <c r="F92" i="14"/>
  <c r="F93" i="14"/>
  <c r="F94" i="14"/>
  <c r="F95" i="14"/>
  <c r="F96" i="14"/>
  <c r="F97" i="14"/>
  <c r="F98" i="14"/>
  <c r="F99" i="14"/>
  <c r="F57" i="14"/>
  <c r="F100" i="14"/>
  <c r="F101" i="14"/>
  <c r="F102" i="14"/>
  <c r="F103" i="14"/>
  <c r="F104" i="14"/>
  <c r="F105" i="14"/>
  <c r="F106" i="14"/>
  <c r="F107" i="14"/>
  <c r="F108" i="14"/>
  <c r="F109" i="14"/>
  <c r="F110" i="14"/>
  <c r="F111" i="14"/>
  <c r="F112" i="14"/>
  <c r="F113" i="14"/>
  <c r="F114" i="14"/>
  <c r="F115" i="14"/>
  <c r="F116" i="14"/>
  <c r="F117" i="14"/>
  <c r="F118" i="14"/>
  <c r="F119" i="14"/>
  <c r="F120" i="14"/>
  <c r="F121" i="14"/>
  <c r="F122" i="14"/>
  <c r="F123" i="14"/>
  <c r="F124" i="14"/>
  <c r="F125" i="14"/>
  <c r="F126" i="14"/>
  <c r="F127" i="14"/>
  <c r="F128" i="14"/>
  <c r="F129" i="14"/>
  <c r="F130" i="14"/>
  <c r="F131" i="14"/>
  <c r="F132" i="14"/>
  <c r="F133" i="14"/>
  <c r="F134" i="14"/>
  <c r="F135" i="14"/>
  <c r="F136" i="14"/>
  <c r="F137" i="14"/>
  <c r="F138" i="14"/>
  <c r="F139" i="14"/>
  <c r="F140" i="14"/>
  <c r="F141" i="14"/>
  <c r="F142" i="14"/>
  <c r="F143" i="14"/>
  <c r="F144" i="14"/>
  <c r="F145" i="14"/>
  <c r="F146" i="14"/>
  <c r="F147" i="14"/>
  <c r="F148" i="14"/>
  <c r="F149" i="14"/>
  <c r="F150" i="14"/>
  <c r="F151" i="14"/>
  <c r="F152" i="14"/>
  <c r="F153" i="14"/>
  <c r="F154" i="14"/>
  <c r="F155" i="14"/>
  <c r="F156" i="14"/>
  <c r="F157" i="14"/>
  <c r="F158" i="14"/>
  <c r="F159" i="14"/>
  <c r="F160" i="14"/>
  <c r="F161" i="14"/>
  <c r="F162" i="14"/>
  <c r="F163" i="14"/>
  <c r="F164" i="14"/>
  <c r="F165" i="14"/>
  <c r="F166" i="14"/>
  <c r="F167" i="14"/>
  <c r="F168" i="14"/>
  <c r="F169" i="14"/>
  <c r="F170" i="14"/>
  <c r="F171" i="14"/>
  <c r="F172" i="14"/>
  <c r="F173" i="14"/>
  <c r="F174" i="14"/>
  <c r="F175" i="14"/>
  <c r="F176" i="14"/>
  <c r="F177" i="14"/>
  <c r="F178" i="14"/>
  <c r="F179" i="14"/>
  <c r="F180" i="14"/>
  <c r="F181" i="14"/>
  <c r="F182" i="14"/>
  <c r="F183" i="14"/>
  <c r="F184" i="14"/>
  <c r="F185" i="14"/>
  <c r="F186" i="14"/>
  <c r="F187" i="14"/>
  <c r="F188" i="14"/>
  <c r="F189" i="14"/>
  <c r="F190" i="14"/>
  <c r="F191" i="14"/>
  <c r="F192" i="14"/>
  <c r="F193" i="14"/>
  <c r="F194" i="14"/>
  <c r="F195" i="14"/>
  <c r="F196" i="14"/>
  <c r="F197" i="14"/>
  <c r="F198" i="14"/>
  <c r="F199" i="14"/>
  <c r="BB15" i="7"/>
  <c r="BB11" i="7"/>
  <c r="BB10" i="7"/>
  <c r="BB13" i="7"/>
  <c r="BB12" i="7"/>
  <c r="BB17" i="7"/>
  <c r="BB14" i="7"/>
  <c r="BB16" i="7"/>
  <c r="BB23" i="7"/>
  <c r="BB18" i="7"/>
  <c r="BB19" i="7"/>
  <c r="BB20" i="7"/>
  <c r="BB25" i="7"/>
  <c r="BB22" i="7"/>
  <c r="BB28" i="7"/>
  <c r="BB27" i="7"/>
  <c r="BB21" i="7"/>
  <c r="BB24" i="7"/>
  <c r="BB30" i="7"/>
  <c r="BB31" i="7"/>
  <c r="BB29" i="7"/>
  <c r="BB26" i="7"/>
  <c r="AX25" i="7"/>
</calcChain>
</file>

<file path=xl/sharedStrings.xml><?xml version="1.0" encoding="utf-8"?>
<sst xmlns="http://schemas.openxmlformats.org/spreadsheetml/2006/main" count="741" uniqueCount="168">
  <si>
    <t>Name</t>
  </si>
  <si>
    <t>Geb. Datum</t>
  </si>
  <si>
    <t>Verein</t>
  </si>
  <si>
    <t>Geb. Jahr</t>
  </si>
  <si>
    <t>M/W</t>
  </si>
  <si>
    <t>Alters-klasse</t>
  </si>
  <si>
    <t>Gruppe 1.BNWL</t>
  </si>
  <si>
    <t>Rang in Gruppe</t>
  </si>
  <si>
    <t>Rang gesamt</t>
  </si>
  <si>
    <t>Gruppe 2. BNWL</t>
  </si>
  <si>
    <t>Vorrunde</t>
  </si>
  <si>
    <t>Gruppe 3.BNWL</t>
  </si>
  <si>
    <t>Rang Gesamt</t>
  </si>
  <si>
    <t>Gruppe 4. BNWL</t>
  </si>
  <si>
    <t>Gruppe 1. BNWL</t>
  </si>
  <si>
    <t>Gruppe 3. BNWL</t>
  </si>
  <si>
    <t>Gruppe 4.BNWL</t>
  </si>
  <si>
    <t>Vor-runde</t>
  </si>
  <si>
    <t>Enz Phillip</t>
  </si>
  <si>
    <t>NEUS</t>
  </si>
  <si>
    <t>m</t>
  </si>
  <si>
    <t>König Ella</t>
  </si>
  <si>
    <t>w</t>
  </si>
  <si>
    <t>Weis Michael</t>
  </si>
  <si>
    <t>OBERP</t>
  </si>
  <si>
    <t>Wallner Raphael</t>
  </si>
  <si>
    <t>Zöchbauer Rene</t>
  </si>
  <si>
    <t>NA</t>
  </si>
  <si>
    <t>Sgiarovello Johannes</t>
  </si>
  <si>
    <t>OSCH</t>
  </si>
  <si>
    <t>Thury Tobias</t>
  </si>
  <si>
    <t>HALB</t>
  </si>
  <si>
    <t>Palatin Lena</t>
  </si>
  <si>
    <t>Schedl Linda</t>
  </si>
  <si>
    <t>Frey Moritz</t>
  </si>
  <si>
    <t>Gollowitzer Helene</t>
  </si>
  <si>
    <t>Schedl Cedric</t>
  </si>
  <si>
    <t>WIMP</t>
  </si>
  <si>
    <t>ab</t>
  </si>
  <si>
    <t>auf</t>
  </si>
  <si>
    <t>Böhme Benjamin</t>
  </si>
  <si>
    <t>Seper Michael</t>
  </si>
  <si>
    <t>OBERW</t>
  </si>
  <si>
    <t>STEINB</t>
  </si>
  <si>
    <t>Pitzer Julian</t>
  </si>
  <si>
    <t>auf/ab</t>
  </si>
  <si>
    <t>3. BNWL 2011/12, 22. Jänner 2012, Neusiedl/See</t>
  </si>
  <si>
    <t>Reiner Julian</t>
  </si>
  <si>
    <t>M</t>
  </si>
  <si>
    <t>Egger Julian</t>
  </si>
  <si>
    <t>Posch Benjamin</t>
  </si>
  <si>
    <t>PINK</t>
  </si>
  <si>
    <t>Mohr Michael</t>
  </si>
  <si>
    <t>HORN</t>
  </si>
  <si>
    <t>Strodl Kerstin</t>
  </si>
  <si>
    <t>Sirowatka Simon</t>
  </si>
  <si>
    <t>Baumrock Mateo</t>
  </si>
  <si>
    <t>Grabmaier Felix  </t>
  </si>
  <si>
    <t>Nach 1</t>
  </si>
  <si>
    <t>Nach 2</t>
  </si>
  <si>
    <t>Nach 3</t>
  </si>
  <si>
    <t>Nach 4</t>
  </si>
  <si>
    <t>Nach 5</t>
  </si>
  <si>
    <t>Piff Philipp</t>
  </si>
  <si>
    <t>Stampf Johannes</t>
  </si>
  <si>
    <t>Gesamtergebnis</t>
  </si>
  <si>
    <t>J3</t>
  </si>
  <si>
    <t>J2</t>
  </si>
  <si>
    <t>J1</t>
  </si>
  <si>
    <t>S2</t>
  </si>
  <si>
    <t>S1</t>
  </si>
  <si>
    <t>U2</t>
  </si>
  <si>
    <t>U1</t>
  </si>
  <si>
    <t>Mini</t>
  </si>
  <si>
    <t>Jun3</t>
  </si>
  <si>
    <t>Jun2</t>
  </si>
  <si>
    <t>Jun1</t>
  </si>
  <si>
    <t>Gruppe</t>
  </si>
  <si>
    <t>Nennformular</t>
  </si>
  <si>
    <t>Gesamt</t>
  </si>
  <si>
    <t>Patzelt Philipp</t>
  </si>
  <si>
    <t>Huisbauer Matthäus</t>
  </si>
  <si>
    <t>Czako Denis</t>
  </si>
  <si>
    <t>Pfneiszl Christoph</t>
  </si>
  <si>
    <t>Günther Lukas</t>
  </si>
  <si>
    <t>KLEIN</t>
  </si>
  <si>
    <t>Frantsich Emil</t>
  </si>
  <si>
    <t>Weninger Tobias</t>
  </si>
  <si>
    <t>Gamperl Markus</t>
  </si>
  <si>
    <t>Gans Tobias</t>
  </si>
  <si>
    <t>Fasching Elias</t>
  </si>
  <si>
    <t>Brindlinger Florian</t>
  </si>
  <si>
    <t>Tatschl Marcel</t>
  </si>
  <si>
    <t>Greifeneder Michael</t>
  </si>
  <si>
    <t>Brandl Nico</t>
  </si>
  <si>
    <t>Taschner Marvin</t>
  </si>
  <si>
    <t>Baliko Daniel</t>
  </si>
  <si>
    <t>Platz</t>
  </si>
  <si>
    <t>(Nachname Vorname)</t>
  </si>
  <si>
    <t>Geburtsdatum</t>
  </si>
  <si>
    <t>Szankovich Adam</t>
  </si>
  <si>
    <t>Schebek Sven</t>
  </si>
  <si>
    <t>JOIS</t>
  </si>
  <si>
    <t>Wein Mikail</t>
  </si>
  <si>
    <t>Sylvestre Christoph</t>
  </si>
  <si>
    <t>Schmidts Vincent</t>
  </si>
  <si>
    <t>Kreutzer Patrick</t>
  </si>
  <si>
    <t>Szankovich Sava</t>
  </si>
  <si>
    <t>Janisch Gabriel</t>
  </si>
  <si>
    <t>MÖNC</t>
  </si>
  <si>
    <t>Grabmaier Felix</t>
  </si>
  <si>
    <t>Steinprecher Philipp</t>
  </si>
  <si>
    <t>Haas Nico</t>
  </si>
  <si>
    <t>Bader Michael</t>
  </si>
  <si>
    <t>Stammer Kimi</t>
  </si>
  <si>
    <t>Hofer Andreas</t>
  </si>
  <si>
    <t>Wein Samuel</t>
  </si>
  <si>
    <t>Köllerer Markus</t>
  </si>
  <si>
    <t>Frech Larissa</t>
  </si>
  <si>
    <t>Nolz David</t>
  </si>
  <si>
    <t>Windisch Julia</t>
  </si>
  <si>
    <t>Kohlmann Sara</t>
  </si>
  <si>
    <t>Hauser Alexandra</t>
  </si>
  <si>
    <t>Spielerdaten</t>
  </si>
  <si>
    <t>Koo Alexander</t>
  </si>
  <si>
    <t>Reeh Conner</t>
  </si>
  <si>
    <t>Hagenauer Julian</t>
  </si>
  <si>
    <t>Harrer Sophie</t>
  </si>
  <si>
    <t>Tillhof Jonas</t>
  </si>
  <si>
    <t>Tillhof Jakob</t>
  </si>
  <si>
    <t>Bacher Alina</t>
  </si>
  <si>
    <t>Pathy Erwin</t>
  </si>
  <si>
    <t>Hofer Madlen</t>
  </si>
  <si>
    <t>Schedl Cederic</t>
  </si>
  <si>
    <t>Schedl Susanne</t>
  </si>
  <si>
    <t>Voith Manuel</t>
  </si>
  <si>
    <t>Mörk Simone</t>
  </si>
  <si>
    <t>Jucan Celine</t>
  </si>
  <si>
    <t>Frech Nadine</t>
  </si>
  <si>
    <t>Heissler Tobias</t>
  </si>
  <si>
    <t>Treiber Luca</t>
  </si>
  <si>
    <t>Widnhofer Johannes</t>
  </si>
  <si>
    <t>Voith Marco</t>
  </si>
  <si>
    <t>Hofstetter Max</t>
  </si>
  <si>
    <t>Hofstetter Moritz</t>
  </si>
  <si>
    <t>Bauer Lena</t>
  </si>
  <si>
    <t>Salzger Andre</t>
  </si>
  <si>
    <t>Karbun Daniel</t>
  </si>
  <si>
    <t>Gonzalez Mikel</t>
  </si>
  <si>
    <t>Höfer Noah</t>
  </si>
  <si>
    <t>Köllerer Kurt</t>
  </si>
  <si>
    <t>Zinkl Jonas</t>
  </si>
  <si>
    <t>Kern Manuel</t>
  </si>
  <si>
    <t>Huber Katja</t>
  </si>
  <si>
    <t>Murlasits Rosalie</t>
  </si>
  <si>
    <t>Graf Anna</t>
  </si>
  <si>
    <t>Neubauer Hanna</t>
  </si>
  <si>
    <t>Fleck Vanessa</t>
  </si>
  <si>
    <t>Mujic Almedina</t>
  </si>
  <si>
    <t>1. BNWL 2015/2016</t>
  </si>
  <si>
    <t xml:space="preserve">Gelbmann Michael </t>
  </si>
  <si>
    <t>Sch2</t>
  </si>
  <si>
    <t>Sch1</t>
  </si>
  <si>
    <t>Ust1</t>
  </si>
  <si>
    <t>Ust2</t>
  </si>
  <si>
    <t>Tajmel Nino</t>
  </si>
  <si>
    <t>Oberpullendorf, 24.01.2016</t>
  </si>
  <si>
    <t>2. BNWL 2015/2016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</si>
</sst>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8"/>
      <name val="Arial"/>
      <family val="2"/>
    </font>
    <font>
      <sz val="20"/>
      <color indexed="13"/>
      <name val="Arial"/>
      <family val="2"/>
    </font>
    <font>
      <sz val="10"/>
      <name val="Arial Unicode MS"/>
    </font>
    <font>
      <sz val="10"/>
      <color indexed="9"/>
      <name val="Arial"/>
      <family val="2"/>
    </font>
    <font>
      <sz val="10"/>
      <name val="Arial Unicode M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8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justify"/>
    </xf>
    <xf numFmtId="0" fontId="4" fillId="0" borderId="1" xfId="0" applyFont="1" applyFill="1" applyBorder="1" applyAlignment="1">
      <alignment horizontal="justify"/>
    </xf>
    <xf numFmtId="0" fontId="4" fillId="0" borderId="0" xfId="0" applyFont="1" applyFill="1" applyBorder="1" applyAlignment="1">
      <alignment horizontal="justify"/>
    </xf>
    <xf numFmtId="0" fontId="0" fillId="0" borderId="0" xfId="0" applyFont="1"/>
    <xf numFmtId="14" fontId="0" fillId="0" borderId="0" xfId="0" applyNumberForma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4" fontId="0" fillId="0" borderId="0" xfId="0" applyNumberFormat="1" applyFont="1" applyBorder="1"/>
    <xf numFmtId="0" fontId="0" fillId="0" borderId="0" xfId="0" applyFill="1" applyAlignment="1">
      <alignment horizontal="right"/>
    </xf>
    <xf numFmtId="0" fontId="0" fillId="0" borderId="0" xfId="0" applyFill="1"/>
    <xf numFmtId="0" fontId="0" fillId="0" borderId="0" xfId="0" applyFill="1" applyAlignment="1"/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horizontal="right"/>
    </xf>
    <xf numFmtId="0" fontId="0" fillId="0" borderId="0" xfId="0" applyFill="1" applyBorder="1"/>
    <xf numFmtId="14" fontId="0" fillId="0" borderId="0" xfId="0" applyNumberFormat="1" applyFont="1"/>
    <xf numFmtId="0" fontId="0" fillId="0" borderId="0" xfId="0" applyFont="1" applyBorder="1"/>
    <xf numFmtId="0" fontId="0" fillId="0" borderId="0" xfId="1" applyFont="1" applyFill="1" applyBorder="1"/>
    <xf numFmtId="14" fontId="0" fillId="0" borderId="0" xfId="1" applyNumberFormat="1" applyFont="1" applyBorder="1"/>
    <xf numFmtId="0" fontId="0" fillId="0" borderId="0" xfId="0" applyFill="1" applyBorder="1" applyAlignment="1">
      <alignment horizontal="right"/>
    </xf>
    <xf numFmtId="0" fontId="5" fillId="0" borderId="0" xfId="0" applyFont="1" applyFill="1" applyBorder="1"/>
    <xf numFmtId="14" fontId="6" fillId="0" borderId="0" xfId="0" applyNumberFormat="1" applyFont="1" applyAlignment="1">
      <alignment horizontal="right"/>
    </xf>
    <xf numFmtId="14" fontId="5" fillId="0" borderId="0" xfId="0" applyNumberFormat="1" applyFont="1" applyBorder="1"/>
    <xf numFmtId="0" fontId="4" fillId="0" borderId="2" xfId="0" applyFont="1" applyFill="1" applyBorder="1" applyAlignment="1">
      <alignment horizontal="justify"/>
    </xf>
    <xf numFmtId="0" fontId="4" fillId="0" borderId="3" xfId="0" applyFont="1" applyFill="1" applyBorder="1" applyAlignment="1">
      <alignment horizontal="justify"/>
    </xf>
    <xf numFmtId="0" fontId="0" fillId="0" borderId="0" xfId="0" applyBorder="1"/>
    <xf numFmtId="0" fontId="0" fillId="0" borderId="0" xfId="0" applyNumberFormat="1" applyFont="1" applyFill="1" applyBorder="1"/>
    <xf numFmtId="0" fontId="0" fillId="0" borderId="0" xfId="0" applyAlignment="1">
      <alignment horizontal="left"/>
    </xf>
    <xf numFmtId="0" fontId="0" fillId="0" borderId="4" xfId="0" applyFill="1" applyBorder="1"/>
    <xf numFmtId="14" fontId="0" fillId="0" borderId="4" xfId="0" applyNumberFormat="1" applyFont="1" applyBorder="1"/>
    <xf numFmtId="0" fontId="0" fillId="0" borderId="4" xfId="0" applyFont="1" applyFill="1" applyBorder="1"/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 applyAlignment="1"/>
    <xf numFmtId="0" fontId="0" fillId="0" borderId="4" xfId="0" applyFont="1" applyFill="1" applyBorder="1" applyAlignment="1">
      <alignment horizontal="center"/>
    </xf>
    <xf numFmtId="14" fontId="0" fillId="0" borderId="0" xfId="0" applyNumberFormat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49" fontId="0" fillId="0" borderId="0" xfId="0" applyNumberFormat="1"/>
    <xf numFmtId="0" fontId="9" fillId="0" borderId="0" xfId="0" applyFont="1"/>
    <xf numFmtId="0" fontId="10" fillId="0" borderId="0" xfId="0" applyFont="1"/>
    <xf numFmtId="0" fontId="11" fillId="0" borderId="0" xfId="0" applyFont="1" applyBorder="1"/>
    <xf numFmtId="0" fontId="0" fillId="0" borderId="0" xfId="0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 applyAlignment="1">
      <alignment horizontal="right"/>
    </xf>
    <xf numFmtId="0" fontId="4" fillId="0" borderId="5" xfId="0" applyFont="1" applyFill="1" applyBorder="1" applyAlignment="1">
      <alignment horizontal="justify"/>
    </xf>
    <xf numFmtId="0" fontId="5" fillId="0" borderId="0" xfId="0" applyFont="1" applyFill="1"/>
    <xf numFmtId="15" fontId="2" fillId="0" borderId="0" xfId="0" applyNumberFormat="1" applyFont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9" fillId="0" borderId="0" xfId="0" applyFont="1" applyBorder="1"/>
    <xf numFmtId="0" fontId="0" fillId="0" borderId="0" xfId="0" applyNumberFormat="1" applyAlignment="1">
      <alignment horizontal="right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0" xfId="0" applyNumberFormat="1"/>
    <xf numFmtId="0" fontId="9" fillId="0" borderId="0" xfId="0" applyFont="1" applyFill="1" applyBorder="1"/>
    <xf numFmtId="14" fontId="0" fillId="0" borderId="0" xfId="0" applyNumberFormat="1" applyFont="1" applyAlignment="1">
      <alignment horizontal="center"/>
    </xf>
    <xf numFmtId="14" fontId="0" fillId="0" borderId="0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14" fontId="0" fillId="0" borderId="0" xfId="0" applyNumberForma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14" fontId="5" fillId="0" borderId="0" xfId="0" applyNumberFormat="1" applyFont="1" applyFill="1" applyBorder="1" applyAlignment="1">
      <alignment horizontal="center"/>
    </xf>
    <xf numFmtId="14" fontId="6" fillId="0" borderId="0" xfId="0" applyNumberFormat="1" applyFont="1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49" fontId="0" fillId="0" borderId="0" xfId="0" applyNumberFormat="1" applyAlignment="1">
      <alignment horizontal="center"/>
    </xf>
    <xf numFmtId="14" fontId="0" fillId="0" borderId="0" xfId="0" applyNumberFormat="1" applyFill="1" applyAlignment="1">
      <alignment horizontal="center"/>
    </xf>
    <xf numFmtId="0" fontId="8" fillId="0" borderId="0" xfId="0" applyNumberFormat="1" applyFont="1" applyFill="1" applyBorder="1" applyAlignment="1">
      <alignment horizontal="center" wrapText="1"/>
    </xf>
    <xf numFmtId="0" fontId="0" fillId="0" borderId="0" xfId="0" applyAlignment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Excel Built-in Normal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9</xdr:col>
      <xdr:colOff>19050</xdr:colOff>
      <xdr:row>4</xdr:row>
      <xdr:rowOff>133350</xdr:rowOff>
    </xdr:to>
    <xdr:pic>
      <xdr:nvPicPr>
        <xdr:cNvPr id="6145" name="Picture 1" descr="BNWL_Header_ne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"/>
          <a:ext cx="657606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54</xdr:col>
      <xdr:colOff>30480</xdr:colOff>
      <xdr:row>4</xdr:row>
      <xdr:rowOff>133350</xdr:rowOff>
    </xdr:to>
    <xdr:pic>
      <xdr:nvPicPr>
        <xdr:cNvPr id="4097" name="Picture 5" descr="BNWL_Header_ne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"/>
          <a:ext cx="661035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9</xdr:col>
      <xdr:colOff>19050</xdr:colOff>
      <xdr:row>4</xdr:row>
      <xdr:rowOff>133350</xdr:rowOff>
    </xdr:to>
    <xdr:pic>
      <xdr:nvPicPr>
        <xdr:cNvPr id="7169" name="Picture 1" descr="BNWL_Header_ne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"/>
          <a:ext cx="657606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L101"/>
  <sheetViews>
    <sheetView tabSelected="1" zoomScaleNormal="100" zoomScaleSheetLayoutView="100" workbookViewId="0">
      <selection activeCell="A11" sqref="A11"/>
    </sheetView>
  </sheetViews>
  <sheetFormatPr baseColWidth="10" defaultColWidth="11.44140625" defaultRowHeight="12.3" x14ac:dyDescent="0.4"/>
  <cols>
    <col min="1" max="1" width="26.44140625" customWidth="1"/>
    <col min="2" max="2" width="13.71875" style="2" customWidth="1"/>
    <col min="3" max="3" width="9.44140625" style="2" customWidth="1"/>
    <col min="4" max="4" width="6.5546875" customWidth="1"/>
    <col min="5" max="5" width="5.44140625" style="2" customWidth="1"/>
    <col min="6" max="6" width="8.83203125" customWidth="1"/>
    <col min="7" max="8" width="8.44140625" customWidth="1"/>
    <col min="9" max="9" width="8.27734375" customWidth="1"/>
    <col min="12" max="12" width="13.44140625" customWidth="1"/>
  </cols>
  <sheetData>
    <row r="1" spans="1:12" x14ac:dyDescent="0.4">
      <c r="A1" s="49"/>
    </row>
    <row r="2" spans="1:12" ht="12.75" customHeight="1" x14ac:dyDescent="0.4">
      <c r="A2" s="82"/>
      <c r="B2" s="82"/>
      <c r="C2" s="82"/>
      <c r="D2" s="83"/>
      <c r="E2" s="83"/>
      <c r="F2" s="83"/>
      <c r="K2" s="52"/>
      <c r="L2" s="53"/>
    </row>
    <row r="3" spans="1:12" ht="12.75" customHeight="1" x14ac:dyDescent="0.4">
      <c r="A3" s="82"/>
      <c r="B3" s="82"/>
      <c r="C3" s="82"/>
      <c r="D3" s="83"/>
      <c r="E3" s="83"/>
      <c r="F3" s="83"/>
      <c r="K3" s="52"/>
      <c r="L3" s="53"/>
    </row>
    <row r="4" spans="1:12" ht="12.75" customHeight="1" x14ac:dyDescent="0.4">
      <c r="A4" s="83"/>
      <c r="B4" s="83"/>
      <c r="C4" s="83"/>
      <c r="D4" s="83"/>
      <c r="E4" s="83"/>
      <c r="F4" s="83"/>
      <c r="K4" s="9"/>
      <c r="L4" s="53"/>
    </row>
    <row r="5" spans="1:12" ht="12" customHeight="1" x14ac:dyDescent="0.4">
      <c r="A5" s="83"/>
      <c r="B5" s="83"/>
      <c r="C5" s="83"/>
      <c r="D5" s="83"/>
      <c r="E5" s="83"/>
      <c r="F5" s="83"/>
      <c r="K5" s="52"/>
      <c r="L5" s="54"/>
    </row>
    <row r="7" spans="1:12" ht="15" x14ac:dyDescent="0.5">
      <c r="A7" s="4" t="s">
        <v>78</v>
      </c>
      <c r="C7" s="63" t="s">
        <v>167</v>
      </c>
      <c r="I7" s="57" t="s">
        <v>166</v>
      </c>
    </row>
    <row r="8" spans="1:12" ht="5.25" customHeight="1" x14ac:dyDescent="0.4">
      <c r="B8" s="66"/>
    </row>
    <row r="9" spans="1:12" ht="12.75" customHeight="1" x14ac:dyDescent="0.4">
      <c r="A9" s="65" t="s">
        <v>0</v>
      </c>
      <c r="B9" s="85" t="s">
        <v>99</v>
      </c>
      <c r="C9" s="85" t="s">
        <v>2</v>
      </c>
      <c r="D9" s="86" t="s">
        <v>3</v>
      </c>
      <c r="E9" s="86" t="s">
        <v>4</v>
      </c>
      <c r="F9" s="86" t="s">
        <v>5</v>
      </c>
      <c r="G9" s="84" t="s">
        <v>159</v>
      </c>
      <c r="H9" s="84"/>
      <c r="I9" s="84"/>
    </row>
    <row r="10" spans="1:12" ht="12.75" customHeight="1" x14ac:dyDescent="0.4">
      <c r="A10" s="65" t="s">
        <v>98</v>
      </c>
      <c r="B10" s="85"/>
      <c r="C10" s="85"/>
      <c r="D10" s="87"/>
      <c r="E10" s="86"/>
      <c r="F10" s="86"/>
      <c r="G10" s="64" t="s">
        <v>77</v>
      </c>
      <c r="H10" s="64" t="s">
        <v>97</v>
      </c>
      <c r="I10" s="64" t="s">
        <v>79</v>
      </c>
      <c r="J10" s="9"/>
    </row>
    <row r="11" spans="1:12" x14ac:dyDescent="0.4">
      <c r="A11" s="12"/>
      <c r="B11" s="67" t="str">
        <f>IFERROR(VLOOKUP($A11,Spieler!$A$11:$I$99,2,FALSE),"")</f>
        <v/>
      </c>
      <c r="C11" s="67" t="str">
        <f>IFERROR(VLOOKUP($A11,Spieler!$A$11:$I$99,3,FALSE),"")</f>
        <v/>
      </c>
      <c r="D11" s="61" t="str">
        <f>IF(B11="","",YEAR(B11))</f>
        <v/>
      </c>
      <c r="E11" s="67" t="str">
        <f>IFERROR(VLOOKUP($A11,Spieler!$A$11:$I$99,5,FALSE),"")</f>
        <v/>
      </c>
      <c r="F11" s="67" t="str">
        <f>IFERROR(VLOOKUP($A11,Spieler!$A$11:$I$99,6,FALSE),"")</f>
        <v/>
      </c>
      <c r="G11" s="61" t="str">
        <f>IFERROR(VLOOKUP($A11,Spieler!$A$11:$I$99,7,FALSE),"")</f>
        <v/>
      </c>
      <c r="H11" s="61" t="str">
        <f>IFERROR(VLOOKUP($A11,Spieler!$A$11:$I$99,8,FALSE),"")</f>
        <v/>
      </c>
      <c r="I11" s="61" t="str">
        <f>IFERROR(VLOOKUP($A11,Spieler!$A$11:$I$99,9,FALSE),"")</f>
        <v/>
      </c>
    </row>
    <row r="12" spans="1:12" x14ac:dyDescent="0.4">
      <c r="A12" s="12"/>
      <c r="B12" s="67" t="str">
        <f>IFERROR(VLOOKUP($A12,Spieler!$A$11:$I$99,2,FALSE),"")</f>
        <v/>
      </c>
      <c r="C12" s="67" t="str">
        <f>IFERROR(VLOOKUP($A12,Spieler!$A$11:$I$99,3,FALSE),"")</f>
        <v/>
      </c>
      <c r="D12" s="61" t="str">
        <f t="shared" ref="D12:D75" si="0">IF(B12="","",YEAR(B12))</f>
        <v/>
      </c>
      <c r="E12" s="67" t="str">
        <f>IFERROR(VLOOKUP($A12,Spieler!$A$11:$I$99,5,FALSE),"")</f>
        <v/>
      </c>
      <c r="F12" s="67" t="str">
        <f>IFERROR(VLOOKUP($A12,Spieler!$A$11:$I$99,6,FALSE),"")</f>
        <v/>
      </c>
      <c r="G12" s="61" t="str">
        <f>IFERROR(VLOOKUP($A12,Spieler!$A$11:$I$99,7,FALSE),"")</f>
        <v/>
      </c>
      <c r="H12" s="61" t="str">
        <f>IFERROR(VLOOKUP($A12,Spieler!$A$11:$I$99,8,FALSE),"")</f>
        <v/>
      </c>
      <c r="I12" s="61" t="str">
        <f>IFERROR(VLOOKUP($A12,Spieler!$A$11:$I$99,9,FALSE),"")</f>
        <v/>
      </c>
    </row>
    <row r="13" spans="1:12" x14ac:dyDescent="0.4">
      <c r="A13" s="28"/>
      <c r="B13" s="67" t="str">
        <f>IFERROR(VLOOKUP($A13,Spieler!$A$11:$I$99,2,FALSE),"")</f>
        <v/>
      </c>
      <c r="C13" s="67" t="str">
        <f>IFERROR(VLOOKUP($A13,Spieler!$A$11:$I$99,3,FALSE),"")</f>
        <v/>
      </c>
      <c r="D13" s="61" t="str">
        <f t="shared" si="0"/>
        <v/>
      </c>
      <c r="E13" s="67" t="str">
        <f>IFERROR(VLOOKUP($A13,Spieler!$A$11:$I$99,5,FALSE),"")</f>
        <v/>
      </c>
      <c r="F13" s="67" t="str">
        <f>IFERROR(VLOOKUP($A13,Spieler!$A$11:$I$99,6,FALSE),"")</f>
        <v/>
      </c>
      <c r="G13" s="61" t="str">
        <f>IFERROR(VLOOKUP($A13,Spieler!$A$11:$I$99,7,FALSE),"")</f>
        <v/>
      </c>
      <c r="H13" s="61" t="str">
        <f>IFERROR(VLOOKUP($A13,Spieler!$A$11:$I$99,8,FALSE),"")</f>
        <v/>
      </c>
      <c r="I13" s="61" t="str">
        <f>IFERROR(VLOOKUP($A13,Spieler!$A$11:$I$99,9,FALSE),"")</f>
        <v/>
      </c>
    </row>
    <row r="14" spans="1:12" x14ac:dyDescent="0.4">
      <c r="A14" s="51"/>
      <c r="B14" s="67" t="str">
        <f>IFERROR(VLOOKUP($A14,Spieler!$A$11:$I$99,2,FALSE),"")</f>
        <v/>
      </c>
      <c r="C14" s="67" t="str">
        <f>IFERROR(VLOOKUP($A14,Spieler!$A$11:$I$99,3,FALSE),"")</f>
        <v/>
      </c>
      <c r="D14" s="61" t="str">
        <f t="shared" si="0"/>
        <v/>
      </c>
      <c r="E14" s="67" t="str">
        <f>IFERROR(VLOOKUP($A14,Spieler!$A$11:$I$99,5,FALSE),"")</f>
        <v/>
      </c>
      <c r="F14" s="67" t="str">
        <f>IFERROR(VLOOKUP($A14,Spieler!$A$11:$I$99,6,FALSE),"")</f>
        <v/>
      </c>
      <c r="G14" s="61" t="str">
        <f>IFERROR(VLOOKUP($A14,Spieler!$A$11:$I$99,7,FALSE),"")</f>
        <v/>
      </c>
      <c r="H14" s="61" t="str">
        <f>IFERROR(VLOOKUP($A14,Spieler!$A$11:$I$99,8,FALSE),"")</f>
        <v/>
      </c>
      <c r="I14" s="61" t="str">
        <f>IFERROR(VLOOKUP($A14,Spieler!$A$11:$I$99,9,FALSE),"")</f>
        <v/>
      </c>
    </row>
    <row r="15" spans="1:12" x14ac:dyDescent="0.4">
      <c r="A15" s="22"/>
      <c r="B15" s="67" t="str">
        <f>IFERROR(VLOOKUP($A15,Spieler!$A$11:$I$99,2,FALSE),"")</f>
        <v/>
      </c>
      <c r="C15" s="67" t="str">
        <f>IFERROR(VLOOKUP($A15,Spieler!$A$11:$I$99,3,FALSE),"")</f>
        <v/>
      </c>
      <c r="D15" s="61" t="str">
        <f t="shared" si="0"/>
        <v/>
      </c>
      <c r="E15" s="67" t="str">
        <f>IFERROR(VLOOKUP($A15,Spieler!$A$11:$I$99,5,FALSE),"")</f>
        <v/>
      </c>
      <c r="F15" s="67" t="str">
        <f>IFERROR(VLOOKUP($A15,Spieler!$A$11:$I$99,6,FALSE),"")</f>
        <v/>
      </c>
      <c r="G15" s="61" t="str">
        <f>IFERROR(VLOOKUP($A15,Spieler!$A$11:$I$99,7,FALSE),"")</f>
        <v/>
      </c>
      <c r="H15" s="61" t="str">
        <f>IFERROR(VLOOKUP($A15,Spieler!$A$11:$I$99,8,FALSE),"")</f>
        <v/>
      </c>
      <c r="I15" s="61" t="str">
        <f>IFERROR(VLOOKUP($A15,Spieler!$A$11:$I$99,9,FALSE),"")</f>
        <v/>
      </c>
    </row>
    <row r="16" spans="1:12" x14ac:dyDescent="0.4">
      <c r="A16" s="28"/>
      <c r="B16" s="67" t="str">
        <f>IFERROR(VLOOKUP($A16,Spieler!$A$11:$I$99,2,FALSE),"")</f>
        <v/>
      </c>
      <c r="C16" s="67" t="str">
        <f>IFERROR(VLOOKUP($A16,Spieler!$A$11:$I$99,3,FALSE),"")</f>
        <v/>
      </c>
      <c r="D16" s="61" t="str">
        <f t="shared" si="0"/>
        <v/>
      </c>
      <c r="E16" s="67" t="str">
        <f>IFERROR(VLOOKUP($A16,Spieler!$A$11:$I$99,5,FALSE),"")</f>
        <v/>
      </c>
      <c r="F16" s="67" t="str">
        <f>IFERROR(VLOOKUP($A16,Spieler!$A$11:$I$99,6,FALSE),"")</f>
        <v/>
      </c>
      <c r="G16" s="61" t="str">
        <f>IFERROR(VLOOKUP($A16,Spieler!$A$11:$I$99,7,FALSE),"")</f>
        <v/>
      </c>
      <c r="H16" s="61" t="str">
        <f>IFERROR(VLOOKUP($A16,Spieler!$A$11:$I$99,8,FALSE),"")</f>
        <v/>
      </c>
      <c r="I16" s="61" t="str">
        <f>IFERROR(VLOOKUP($A16,Spieler!$A$11:$I$99,9,FALSE),"")</f>
        <v/>
      </c>
    </row>
    <row r="17" spans="1:9" x14ac:dyDescent="0.4">
      <c r="A17" s="12"/>
      <c r="B17" s="67" t="str">
        <f>IFERROR(VLOOKUP($A17,Spieler!$A$11:$I$99,2,FALSE),"")</f>
        <v/>
      </c>
      <c r="C17" s="67" t="str">
        <f>IFERROR(VLOOKUP($A17,Spieler!$A$11:$I$99,3,FALSE),"")</f>
        <v/>
      </c>
      <c r="D17" s="61" t="str">
        <f t="shared" si="0"/>
        <v/>
      </c>
      <c r="E17" s="67" t="str">
        <f>IFERROR(VLOOKUP($A17,Spieler!$A$11:$I$99,5,FALSE),"")</f>
        <v/>
      </c>
      <c r="F17" s="67" t="str">
        <f>IFERROR(VLOOKUP($A17,Spieler!$A$11:$I$99,6,FALSE),"")</f>
        <v/>
      </c>
      <c r="G17" s="61" t="str">
        <f>IFERROR(VLOOKUP($A17,Spieler!$A$11:$I$99,7,FALSE),"")</f>
        <v/>
      </c>
      <c r="H17" s="61" t="str">
        <f>IFERROR(VLOOKUP($A17,Spieler!$A$11:$I$99,8,FALSE),"")</f>
        <v/>
      </c>
      <c r="I17" s="61" t="str">
        <f>IFERROR(VLOOKUP($A17,Spieler!$A$11:$I$99,9,FALSE),"")</f>
        <v/>
      </c>
    </row>
    <row r="18" spans="1:9" x14ac:dyDescent="0.4">
      <c r="A18" s="12"/>
      <c r="B18" s="67" t="str">
        <f>IFERROR(VLOOKUP($A18,Spieler!$A$11:$I$99,2,FALSE),"")</f>
        <v/>
      </c>
      <c r="C18" s="67" t="str">
        <f>IFERROR(VLOOKUP($A18,Spieler!$A$11:$I$99,3,FALSE),"")</f>
        <v/>
      </c>
      <c r="D18" s="61" t="str">
        <f t="shared" si="0"/>
        <v/>
      </c>
      <c r="E18" s="67" t="str">
        <f>IFERROR(VLOOKUP($A18,Spieler!$A$11:$I$99,5,FALSE),"")</f>
        <v/>
      </c>
      <c r="F18" s="67" t="str">
        <f>IFERROR(VLOOKUP($A18,Spieler!$A$11:$I$99,6,FALSE),"")</f>
        <v/>
      </c>
      <c r="G18" s="61" t="str">
        <f>IFERROR(VLOOKUP($A18,Spieler!$A$11:$I$99,7,FALSE),"")</f>
        <v/>
      </c>
      <c r="H18" s="61" t="str">
        <f>IFERROR(VLOOKUP($A18,Spieler!$A$11:$I$99,8,FALSE),"")</f>
        <v/>
      </c>
      <c r="I18" s="61" t="str">
        <f>IFERROR(VLOOKUP($A18,Spieler!$A$11:$I$99,9,FALSE),"")</f>
        <v/>
      </c>
    </row>
    <row r="19" spans="1:9" x14ac:dyDescent="0.4">
      <c r="A19" s="22"/>
      <c r="B19" s="67" t="str">
        <f>IFERROR(VLOOKUP($A19,Spieler!$A$11:$I$99,2,FALSE),"")</f>
        <v/>
      </c>
      <c r="C19" s="67" t="str">
        <f>IFERROR(VLOOKUP($A19,Spieler!$A$11:$I$99,3,FALSE),"")</f>
        <v/>
      </c>
      <c r="D19" s="61" t="str">
        <f t="shared" si="0"/>
        <v/>
      </c>
      <c r="E19" s="67" t="str">
        <f>IFERROR(VLOOKUP($A19,Spieler!$A$11:$I$99,5,FALSE),"")</f>
        <v/>
      </c>
      <c r="F19" s="67" t="str">
        <f>IFERROR(VLOOKUP($A19,Spieler!$A$11:$I$99,6,FALSE),"")</f>
        <v/>
      </c>
      <c r="G19" s="61" t="str">
        <f>IFERROR(VLOOKUP($A19,Spieler!$A$11:$I$99,7,FALSE),"")</f>
        <v/>
      </c>
      <c r="H19" s="61" t="str">
        <f>IFERROR(VLOOKUP($A19,Spieler!$A$11:$I$99,8,FALSE),"")</f>
        <v/>
      </c>
      <c r="I19" s="61" t="str">
        <f>IFERROR(VLOOKUP($A19,Spieler!$A$11:$I$99,9,FALSE),"")</f>
        <v/>
      </c>
    </row>
    <row r="20" spans="1:9" x14ac:dyDescent="0.4">
      <c r="A20" s="51"/>
      <c r="B20" s="67" t="str">
        <f>IFERROR(VLOOKUP($A20,Spieler!$A$11:$I$99,2,FALSE),"")</f>
        <v/>
      </c>
      <c r="C20" s="67" t="str">
        <f>IFERROR(VLOOKUP($A20,Spieler!$A$11:$I$99,3,FALSE),"")</f>
        <v/>
      </c>
      <c r="D20" s="61" t="str">
        <f t="shared" si="0"/>
        <v/>
      </c>
      <c r="E20" s="67" t="str">
        <f>IFERROR(VLOOKUP($A20,Spieler!$A$11:$I$99,5,FALSE),"")</f>
        <v/>
      </c>
      <c r="F20" s="67" t="str">
        <f>IFERROR(VLOOKUP($A20,Spieler!$A$11:$I$99,6,FALSE),"")</f>
        <v/>
      </c>
      <c r="G20" s="61" t="str">
        <f>IFERROR(VLOOKUP($A20,Spieler!$A$11:$I$99,7,FALSE),"")</f>
        <v/>
      </c>
      <c r="H20" s="61" t="str">
        <f>IFERROR(VLOOKUP($A20,Spieler!$A$11:$I$99,8,FALSE),"")</f>
        <v/>
      </c>
      <c r="I20" s="61" t="str">
        <f>IFERROR(VLOOKUP($A20,Spieler!$A$11:$I$99,9,FALSE),"")</f>
        <v/>
      </c>
    </row>
    <row r="21" spans="1:9" x14ac:dyDescent="0.4">
      <c r="A21" s="51"/>
      <c r="B21" s="67" t="str">
        <f>IFERROR(VLOOKUP($A21,Spieler!$A$11:$I$99,2,FALSE),"")</f>
        <v/>
      </c>
      <c r="C21" s="67" t="str">
        <f>IFERROR(VLOOKUP($A21,Spieler!$A$11:$I$99,3,FALSE),"")</f>
        <v/>
      </c>
      <c r="D21" s="61" t="str">
        <f t="shared" si="0"/>
        <v/>
      </c>
      <c r="E21" s="67" t="str">
        <f>IFERROR(VLOOKUP($A21,Spieler!$A$11:$I$99,5,FALSE),"")</f>
        <v/>
      </c>
      <c r="F21" s="67" t="str">
        <f>IFERROR(VLOOKUP($A21,Spieler!$A$11:$I$99,6,FALSE),"")</f>
        <v/>
      </c>
      <c r="G21" s="61" t="str">
        <f>IFERROR(VLOOKUP($A21,Spieler!$A$11:$I$99,7,FALSE),"")</f>
        <v/>
      </c>
      <c r="H21" s="61" t="str">
        <f>IFERROR(VLOOKUP($A21,Spieler!$A$11:$I$99,8,FALSE),"")</f>
        <v/>
      </c>
      <c r="I21" s="61" t="str">
        <f>IFERROR(VLOOKUP($A21,Spieler!$A$11:$I$99,9,FALSE),"")</f>
        <v/>
      </c>
    </row>
    <row r="22" spans="1:9" ht="14.1" x14ac:dyDescent="0.6">
      <c r="A22" s="48"/>
      <c r="B22" s="67" t="str">
        <f>IFERROR(VLOOKUP($A22,Spieler!$A$11:$I$99,2,FALSE),"")</f>
        <v/>
      </c>
      <c r="C22" s="67" t="str">
        <f>IFERROR(VLOOKUP($A22,Spieler!$A$11:$I$99,3,FALSE),"")</f>
        <v/>
      </c>
      <c r="D22" s="61" t="str">
        <f t="shared" si="0"/>
        <v/>
      </c>
      <c r="E22" s="67" t="str">
        <f>IFERROR(VLOOKUP($A22,Spieler!$A$11:$I$99,5,FALSE),"")</f>
        <v/>
      </c>
      <c r="F22" s="67" t="str">
        <f>IFERROR(VLOOKUP($A22,Spieler!$A$11:$I$99,6,FALSE),"")</f>
        <v/>
      </c>
      <c r="G22" s="61" t="str">
        <f>IFERROR(VLOOKUP($A22,Spieler!$A$11:$I$99,7,FALSE),"")</f>
        <v/>
      </c>
      <c r="H22" s="61" t="str">
        <f>IFERROR(VLOOKUP($A22,Spieler!$A$11:$I$99,8,FALSE),"")</f>
        <v/>
      </c>
      <c r="I22" s="61" t="str">
        <f>IFERROR(VLOOKUP($A22,Spieler!$A$11:$I$99,9,FALSE),"")</f>
        <v/>
      </c>
    </row>
    <row r="23" spans="1:9" x14ac:dyDescent="0.4">
      <c r="A23" s="35"/>
      <c r="B23" s="67" t="str">
        <f>IFERROR(VLOOKUP($A23,Spieler!$A$11:$I$99,2,FALSE),"")</f>
        <v/>
      </c>
      <c r="C23" s="67" t="str">
        <f>IFERROR(VLOOKUP($A23,Spieler!$A$11:$I$99,3,FALSE),"")</f>
        <v/>
      </c>
      <c r="D23" s="61" t="str">
        <f t="shared" si="0"/>
        <v/>
      </c>
      <c r="E23" s="67" t="str">
        <f>IFERROR(VLOOKUP($A23,Spieler!$A$11:$I$99,5,FALSE),"")</f>
        <v/>
      </c>
      <c r="F23" s="67" t="str">
        <f>IFERROR(VLOOKUP($A23,Spieler!$A$11:$I$99,6,FALSE),"")</f>
        <v/>
      </c>
      <c r="G23" s="61" t="str">
        <f>IFERROR(VLOOKUP($A23,Spieler!$A$11:$I$99,7,FALSE),"")</f>
        <v/>
      </c>
      <c r="H23" s="61" t="str">
        <f>IFERROR(VLOOKUP($A23,Spieler!$A$11:$I$99,8,FALSE),"")</f>
        <v/>
      </c>
      <c r="I23" s="61" t="str">
        <f>IFERROR(VLOOKUP($A23,Spieler!$A$11:$I$99,9,FALSE),"")</f>
        <v/>
      </c>
    </row>
    <row r="24" spans="1:9" ht="14.1" x14ac:dyDescent="0.6">
      <c r="A24" s="50"/>
      <c r="B24" s="67" t="str">
        <f>IFERROR(VLOOKUP($A24,Spieler!$A$11:$I$99,2,FALSE),"")</f>
        <v/>
      </c>
      <c r="C24" s="67" t="str">
        <f>IFERROR(VLOOKUP($A24,Spieler!$A$11:$I$99,3,FALSE),"")</f>
        <v/>
      </c>
      <c r="D24" s="61" t="str">
        <f t="shared" si="0"/>
        <v/>
      </c>
      <c r="E24" s="67" t="str">
        <f>IFERROR(VLOOKUP($A24,Spieler!$A$11:$I$99,5,FALSE),"")</f>
        <v/>
      </c>
      <c r="F24" s="67" t="str">
        <f>IFERROR(VLOOKUP($A24,Spieler!$A$11:$I$99,6,FALSE),"")</f>
        <v/>
      </c>
      <c r="G24" s="61" t="str">
        <f>IFERROR(VLOOKUP($A24,Spieler!$A$11:$I$99,7,FALSE),"")</f>
        <v/>
      </c>
      <c r="H24" s="61" t="str">
        <f>IFERROR(VLOOKUP($A24,Spieler!$A$11:$I$99,8,FALSE),"")</f>
        <v/>
      </c>
      <c r="I24" s="61" t="str">
        <f>IFERROR(VLOOKUP($A24,Spieler!$A$11:$I$99,9,FALSE),"")</f>
        <v/>
      </c>
    </row>
    <row r="25" spans="1:9" x14ac:dyDescent="0.4">
      <c r="A25" s="35"/>
      <c r="B25" s="67" t="str">
        <f>IFERROR(VLOOKUP($A25,Spieler!$A$11:$I$99,2,FALSE),"")</f>
        <v/>
      </c>
      <c r="C25" s="67" t="str">
        <f>IFERROR(VLOOKUP($A25,Spieler!$A$11:$I$99,3,FALSE),"")</f>
        <v/>
      </c>
      <c r="D25" s="61" t="str">
        <f t="shared" si="0"/>
        <v/>
      </c>
      <c r="E25" s="67" t="str">
        <f>IFERROR(VLOOKUP($A25,Spieler!$A$11:$I$99,5,FALSE),"")</f>
        <v/>
      </c>
      <c r="F25" s="67" t="str">
        <f>IFERROR(VLOOKUP($A25,Spieler!$A$11:$I$99,6,FALSE),"")</f>
        <v/>
      </c>
      <c r="G25" s="61" t="str">
        <f>IFERROR(VLOOKUP($A25,Spieler!$A$11:$I$99,7,FALSE),"")</f>
        <v/>
      </c>
      <c r="H25" s="61" t="str">
        <f>IFERROR(VLOOKUP($A25,Spieler!$A$11:$I$99,8,FALSE),"")</f>
        <v/>
      </c>
      <c r="I25" s="61" t="str">
        <f>IFERROR(VLOOKUP($A25,Spieler!$A$11:$I$99,9,FALSE),"")</f>
        <v/>
      </c>
    </row>
    <row r="26" spans="1:9" x14ac:dyDescent="0.4">
      <c r="A26" s="22"/>
      <c r="B26" s="67" t="str">
        <f>IFERROR(VLOOKUP($A26,Spieler!$A$11:$I$99,2,FALSE),"")</f>
        <v/>
      </c>
      <c r="C26" s="67" t="str">
        <f>IFERROR(VLOOKUP($A26,Spieler!$A$11:$I$99,3,FALSE),"")</f>
        <v/>
      </c>
      <c r="D26" s="61" t="str">
        <f t="shared" si="0"/>
        <v/>
      </c>
      <c r="E26" s="67" t="str">
        <f>IFERROR(VLOOKUP($A26,Spieler!$A$11:$I$99,5,FALSE),"")</f>
        <v/>
      </c>
      <c r="F26" s="67" t="str">
        <f>IFERROR(VLOOKUP($A26,Spieler!$A$11:$I$99,6,FALSE),"")</f>
        <v/>
      </c>
      <c r="G26" s="61" t="str">
        <f>IFERROR(VLOOKUP($A26,Spieler!$A$11:$I$99,7,FALSE),"")</f>
        <v/>
      </c>
      <c r="H26" s="61" t="str">
        <f>IFERROR(VLOOKUP($A26,Spieler!$A$11:$I$99,8,FALSE),"")</f>
        <v/>
      </c>
      <c r="I26" s="61" t="str">
        <f>IFERROR(VLOOKUP($A26,Spieler!$A$11:$I$99,9,FALSE),"")</f>
        <v/>
      </c>
    </row>
    <row r="27" spans="1:9" x14ac:dyDescent="0.4">
      <c r="A27" s="12"/>
      <c r="B27" s="67" t="str">
        <f>IFERROR(VLOOKUP($A27,Spieler!$A$11:$I$99,2,FALSE),"")</f>
        <v/>
      </c>
      <c r="C27" s="67" t="str">
        <f>IFERROR(VLOOKUP($A27,Spieler!$A$11:$I$99,3,FALSE),"")</f>
        <v/>
      </c>
      <c r="D27" s="61" t="str">
        <f t="shared" si="0"/>
        <v/>
      </c>
      <c r="E27" s="67" t="str">
        <f>IFERROR(VLOOKUP($A27,Spieler!$A$11:$I$99,5,FALSE),"")</f>
        <v/>
      </c>
      <c r="F27" s="67" t="str">
        <f>IFERROR(VLOOKUP($A27,Spieler!$A$11:$I$99,6,FALSE),"")</f>
        <v/>
      </c>
      <c r="G27" s="61" t="str">
        <f>IFERROR(VLOOKUP($A27,Spieler!$A$11:$I$99,7,FALSE),"")</f>
        <v/>
      </c>
      <c r="H27" s="61" t="str">
        <f>IFERROR(VLOOKUP($A27,Spieler!$A$11:$I$99,8,FALSE),"")</f>
        <v/>
      </c>
      <c r="I27" s="61" t="str">
        <f>IFERROR(VLOOKUP($A27,Spieler!$A$11:$I$99,9,FALSE),"")</f>
        <v/>
      </c>
    </row>
    <row r="28" spans="1:9" x14ac:dyDescent="0.4">
      <c r="A28" s="12"/>
      <c r="B28" s="67" t="str">
        <f>IFERROR(VLOOKUP($A28,Spieler!$A$11:$I$99,2,FALSE),"")</f>
        <v/>
      </c>
      <c r="C28" s="67" t="str">
        <f>IFERROR(VLOOKUP($A28,Spieler!$A$11:$I$99,3,FALSE),"")</f>
        <v/>
      </c>
      <c r="D28" s="61" t="str">
        <f t="shared" si="0"/>
        <v/>
      </c>
      <c r="E28" s="67" t="str">
        <f>IFERROR(VLOOKUP($A28,Spieler!$A$11:$I$99,5,FALSE),"")</f>
        <v/>
      </c>
      <c r="F28" s="67" t="str">
        <f>IFERROR(VLOOKUP($A28,Spieler!$A$11:$I$99,6,FALSE),"")</f>
        <v/>
      </c>
      <c r="G28" s="61" t="str">
        <f>IFERROR(VLOOKUP($A28,Spieler!$A$11:$I$99,7,FALSE),"")</f>
        <v/>
      </c>
      <c r="H28" s="61" t="str">
        <f>IFERROR(VLOOKUP($A28,Spieler!$A$11:$I$99,8,FALSE),"")</f>
        <v/>
      </c>
      <c r="I28" s="61" t="str">
        <f>IFERROR(VLOOKUP($A28,Spieler!$A$11:$I$99,9,FALSE),"")</f>
        <v/>
      </c>
    </row>
    <row r="29" spans="1:9" x14ac:dyDescent="0.4">
      <c r="A29" s="22"/>
      <c r="B29" s="67" t="str">
        <f>IFERROR(VLOOKUP($A29,Spieler!$A$11:$I$99,2,FALSE),"")</f>
        <v/>
      </c>
      <c r="C29" s="67" t="str">
        <f>IFERROR(VLOOKUP($A29,Spieler!$A$11:$I$99,3,FALSE),"")</f>
        <v/>
      </c>
      <c r="D29" s="61" t="str">
        <f t="shared" si="0"/>
        <v/>
      </c>
      <c r="E29" s="67" t="str">
        <f>IFERROR(VLOOKUP($A29,Spieler!$A$11:$I$99,5,FALSE),"")</f>
        <v/>
      </c>
      <c r="F29" s="67" t="str">
        <f>IFERROR(VLOOKUP($A29,Spieler!$A$11:$I$99,6,FALSE),"")</f>
        <v/>
      </c>
      <c r="G29" s="61" t="str">
        <f>IFERROR(VLOOKUP($A29,Spieler!$A$11:$I$99,7,FALSE),"")</f>
        <v/>
      </c>
      <c r="H29" s="61" t="str">
        <f>IFERROR(VLOOKUP($A29,Spieler!$A$11:$I$99,8,FALSE),"")</f>
        <v/>
      </c>
      <c r="I29" s="61" t="str">
        <f>IFERROR(VLOOKUP($A29,Spieler!$A$11:$I$99,9,FALSE),"")</f>
        <v/>
      </c>
    </row>
    <row r="30" spans="1:9" x14ac:dyDescent="0.4">
      <c r="A30" s="22"/>
      <c r="B30" s="67" t="str">
        <f>IFERROR(VLOOKUP($A30,Spieler!$A$11:$I$99,2,FALSE),"")</f>
        <v/>
      </c>
      <c r="C30" s="67" t="str">
        <f>IFERROR(VLOOKUP($A30,Spieler!$A$11:$I$99,3,FALSE),"")</f>
        <v/>
      </c>
      <c r="D30" s="61" t="str">
        <f t="shared" si="0"/>
        <v/>
      </c>
      <c r="E30" s="67" t="str">
        <f>IFERROR(VLOOKUP($A30,Spieler!$A$11:$I$99,5,FALSE),"")</f>
        <v/>
      </c>
      <c r="F30" s="67" t="str">
        <f>IFERROR(VLOOKUP($A30,Spieler!$A$11:$I$99,6,FALSE),"")</f>
        <v/>
      </c>
      <c r="G30" s="61" t="str">
        <f>IFERROR(VLOOKUP($A30,Spieler!$A$11:$I$99,7,FALSE),"")</f>
        <v/>
      </c>
      <c r="H30" s="61" t="str">
        <f>IFERROR(VLOOKUP($A30,Spieler!$A$11:$I$99,8,FALSE),"")</f>
        <v/>
      </c>
      <c r="I30" s="61" t="str">
        <f>IFERROR(VLOOKUP($A30,Spieler!$A$11:$I$99,9,FALSE),"")</f>
        <v/>
      </c>
    </row>
    <row r="31" spans="1:9" x14ac:dyDescent="0.4">
      <c r="A31" s="22"/>
      <c r="B31" s="67" t="str">
        <f>IFERROR(VLOOKUP($A31,Spieler!$A$11:$I$99,2,FALSE),"")</f>
        <v/>
      </c>
      <c r="C31" s="67" t="str">
        <f>IFERROR(VLOOKUP($A31,Spieler!$A$11:$I$99,3,FALSE),"")</f>
        <v/>
      </c>
      <c r="D31" s="61" t="str">
        <f t="shared" si="0"/>
        <v/>
      </c>
      <c r="E31" s="67" t="str">
        <f>IFERROR(VLOOKUP($A31,Spieler!$A$11:$I$99,5,FALSE),"")</f>
        <v/>
      </c>
      <c r="F31" s="67" t="str">
        <f>IFERROR(VLOOKUP($A31,Spieler!$A$11:$I$99,6,FALSE),"")</f>
        <v/>
      </c>
      <c r="G31" s="61" t="str">
        <f>IFERROR(VLOOKUP($A31,Spieler!$A$11:$I$99,7,FALSE),"")</f>
        <v/>
      </c>
      <c r="H31" s="61" t="str">
        <f>IFERROR(VLOOKUP($A31,Spieler!$A$11:$I$99,8,FALSE),"")</f>
        <v/>
      </c>
      <c r="I31" s="61" t="str">
        <f>IFERROR(VLOOKUP($A31,Spieler!$A$11:$I$99,9,FALSE),"")</f>
        <v/>
      </c>
    </row>
    <row r="32" spans="1:9" x14ac:dyDescent="0.4">
      <c r="A32" s="35"/>
      <c r="B32" s="67" t="str">
        <f>IFERROR(VLOOKUP($A32,Spieler!$A$11:$I$99,2,FALSE),"")</f>
        <v/>
      </c>
      <c r="C32" s="67" t="str">
        <f>IFERROR(VLOOKUP($A32,Spieler!$A$11:$I$99,3,FALSE),"")</f>
        <v/>
      </c>
      <c r="D32" s="61" t="str">
        <f t="shared" si="0"/>
        <v/>
      </c>
      <c r="E32" s="67" t="str">
        <f>IFERROR(VLOOKUP($A32,Spieler!$A$11:$I$99,5,FALSE),"")</f>
        <v/>
      </c>
      <c r="F32" s="67" t="str">
        <f>IFERROR(VLOOKUP($A32,Spieler!$A$11:$I$99,6,FALSE),"")</f>
        <v/>
      </c>
      <c r="G32" s="61" t="str">
        <f>IFERROR(VLOOKUP($A32,Spieler!$A$11:$I$99,7,FALSE),"")</f>
        <v/>
      </c>
      <c r="H32" s="61" t="str">
        <f>IFERROR(VLOOKUP($A32,Spieler!$A$11:$I$99,8,FALSE),"")</f>
        <v/>
      </c>
      <c r="I32" s="61" t="str">
        <f>IFERROR(VLOOKUP($A32,Spieler!$A$11:$I$99,9,FALSE),"")</f>
        <v/>
      </c>
    </row>
    <row r="33" spans="1:9" x14ac:dyDescent="0.4">
      <c r="A33" s="22"/>
      <c r="B33" s="67" t="str">
        <f>IFERROR(VLOOKUP($A33,Spieler!$A$11:$I$99,2,FALSE),"")</f>
        <v/>
      </c>
      <c r="C33" s="67" t="str">
        <f>IFERROR(VLOOKUP($A33,Spieler!$A$11:$I$99,3,FALSE),"")</f>
        <v/>
      </c>
      <c r="D33" s="61" t="str">
        <f t="shared" si="0"/>
        <v/>
      </c>
      <c r="E33" s="67" t="str">
        <f>IFERROR(VLOOKUP($A33,Spieler!$A$11:$I$99,5,FALSE),"")</f>
        <v/>
      </c>
      <c r="F33" s="67" t="str">
        <f>IFERROR(VLOOKUP($A33,Spieler!$A$11:$I$99,6,FALSE),"")</f>
        <v/>
      </c>
      <c r="G33" s="61" t="str">
        <f>IFERROR(VLOOKUP($A33,Spieler!$A$11:$I$99,7,FALSE),"")</f>
        <v/>
      </c>
      <c r="H33" s="61" t="str">
        <f>IFERROR(VLOOKUP($A33,Spieler!$A$11:$I$99,8,FALSE),"")</f>
        <v/>
      </c>
      <c r="I33" s="61" t="str">
        <f>IFERROR(VLOOKUP($A33,Spieler!$A$11:$I$99,9,FALSE),"")</f>
        <v/>
      </c>
    </row>
    <row r="34" spans="1:9" x14ac:dyDescent="0.4">
      <c r="A34" s="51"/>
      <c r="B34" s="67" t="str">
        <f>IFERROR(VLOOKUP($A34,Spieler!$A$11:$I$99,2,FALSE),"")</f>
        <v/>
      </c>
      <c r="C34" s="67" t="str">
        <f>IFERROR(VLOOKUP($A34,Spieler!$A$11:$I$99,3,FALSE),"")</f>
        <v/>
      </c>
      <c r="D34" s="61" t="str">
        <f t="shared" si="0"/>
        <v/>
      </c>
      <c r="E34" s="67" t="str">
        <f>IFERROR(VLOOKUP($A34,Spieler!$A$11:$I$99,5,FALSE),"")</f>
        <v/>
      </c>
      <c r="F34" s="67" t="str">
        <f>IFERROR(VLOOKUP($A34,Spieler!$A$11:$I$99,6,FALSE),"")</f>
        <v/>
      </c>
      <c r="G34" s="61" t="str">
        <f>IFERROR(VLOOKUP($A34,Spieler!$A$11:$I$99,7,FALSE),"")</f>
        <v/>
      </c>
      <c r="H34" s="61" t="str">
        <f>IFERROR(VLOOKUP($A34,Spieler!$A$11:$I$99,8,FALSE),"")</f>
        <v/>
      </c>
      <c r="I34" s="61" t="str">
        <f>IFERROR(VLOOKUP($A34,Spieler!$A$11:$I$99,9,FALSE),"")</f>
        <v/>
      </c>
    </row>
    <row r="35" spans="1:9" x14ac:dyDescent="0.4">
      <c r="A35" s="12"/>
      <c r="B35" s="67" t="str">
        <f>IFERROR(VLOOKUP($A35,Spieler!$A$11:$I$99,2,FALSE),"")</f>
        <v/>
      </c>
      <c r="C35" s="67" t="str">
        <f>IFERROR(VLOOKUP($A35,Spieler!$A$11:$I$99,3,FALSE),"")</f>
        <v/>
      </c>
      <c r="D35" s="61" t="str">
        <f t="shared" si="0"/>
        <v/>
      </c>
      <c r="E35" s="67" t="str">
        <f>IFERROR(VLOOKUP($A35,Spieler!$A$11:$I$99,5,FALSE),"")</f>
        <v/>
      </c>
      <c r="F35" s="67" t="str">
        <f>IFERROR(VLOOKUP($A35,Spieler!$A$11:$I$99,6,FALSE),"")</f>
        <v/>
      </c>
      <c r="G35" s="61" t="str">
        <f>IFERROR(VLOOKUP($A35,Spieler!$A$11:$I$99,7,FALSE),"")</f>
        <v/>
      </c>
      <c r="H35" s="61" t="str">
        <f>IFERROR(VLOOKUP($A35,Spieler!$A$11:$I$99,8,FALSE),"")</f>
        <v/>
      </c>
      <c r="I35" s="61" t="str">
        <f>IFERROR(VLOOKUP($A35,Spieler!$A$11:$I$99,9,FALSE),"")</f>
        <v/>
      </c>
    </row>
    <row r="36" spans="1:9" x14ac:dyDescent="0.4">
      <c r="A36" s="22"/>
      <c r="B36" s="67" t="str">
        <f>IFERROR(VLOOKUP($A36,Spieler!$A$11:$I$99,2,FALSE),"")</f>
        <v/>
      </c>
      <c r="C36" s="67" t="str">
        <f>IFERROR(VLOOKUP($A36,Spieler!$A$11:$I$99,3,FALSE),"")</f>
        <v/>
      </c>
      <c r="D36" s="61" t="str">
        <f t="shared" si="0"/>
        <v/>
      </c>
      <c r="E36" s="67" t="str">
        <f>IFERROR(VLOOKUP($A36,Spieler!$A$11:$I$99,5,FALSE),"")</f>
        <v/>
      </c>
      <c r="F36" s="67" t="str">
        <f>IFERROR(VLOOKUP($A36,Spieler!$A$11:$I$99,6,FALSE),"")</f>
        <v/>
      </c>
      <c r="G36" s="61" t="str">
        <f>IFERROR(VLOOKUP($A36,Spieler!$A$11:$I$99,7,FALSE),"")</f>
        <v/>
      </c>
      <c r="H36" s="61" t="str">
        <f>IFERROR(VLOOKUP($A36,Spieler!$A$11:$I$99,8,FALSE),"")</f>
        <v/>
      </c>
      <c r="I36" s="61" t="str">
        <f>IFERROR(VLOOKUP($A36,Spieler!$A$11:$I$99,9,FALSE),"")</f>
        <v/>
      </c>
    </row>
    <row r="37" spans="1:9" ht="14.1" x14ac:dyDescent="0.6">
      <c r="A37" s="50"/>
      <c r="B37" s="67" t="str">
        <f>IFERROR(VLOOKUP($A37,Spieler!$A$11:$I$99,2,FALSE),"")</f>
        <v/>
      </c>
      <c r="C37" s="67" t="str">
        <f>IFERROR(VLOOKUP($A37,Spieler!$A$11:$I$99,3,FALSE),"")</f>
        <v/>
      </c>
      <c r="D37" s="61" t="str">
        <f t="shared" si="0"/>
        <v/>
      </c>
      <c r="E37" s="67" t="str">
        <f>IFERROR(VLOOKUP($A37,Spieler!$A$11:$I$99,5,FALSE),"")</f>
        <v/>
      </c>
      <c r="F37" s="67" t="str">
        <f>IFERROR(VLOOKUP($A37,Spieler!$A$11:$I$99,6,FALSE),"")</f>
        <v/>
      </c>
      <c r="G37" s="61" t="str">
        <f>IFERROR(VLOOKUP($A37,Spieler!$A$11:$I$99,7,FALSE),"")</f>
        <v/>
      </c>
      <c r="H37" s="61" t="str">
        <f>IFERROR(VLOOKUP($A37,Spieler!$A$11:$I$99,8,FALSE),"")</f>
        <v/>
      </c>
      <c r="I37" s="61" t="str">
        <f>IFERROR(VLOOKUP($A37,Spieler!$A$11:$I$99,9,FALSE),"")</f>
        <v/>
      </c>
    </row>
    <row r="38" spans="1:9" x14ac:dyDescent="0.4">
      <c r="A38" s="51"/>
      <c r="B38" s="67" t="str">
        <f>IFERROR(VLOOKUP($A38,Spieler!$A$11:$I$99,2,FALSE),"")</f>
        <v/>
      </c>
      <c r="C38" s="67" t="str">
        <f>IFERROR(VLOOKUP($A38,Spieler!$A$11:$I$99,3,FALSE),"")</f>
        <v/>
      </c>
      <c r="D38" s="61" t="str">
        <f t="shared" si="0"/>
        <v/>
      </c>
      <c r="E38" s="67" t="str">
        <f>IFERROR(VLOOKUP($A38,Spieler!$A$11:$I$99,5,FALSE),"")</f>
        <v/>
      </c>
      <c r="F38" s="67" t="str">
        <f>IFERROR(VLOOKUP($A38,Spieler!$A$11:$I$99,6,FALSE),"")</f>
        <v/>
      </c>
      <c r="G38" s="61" t="str">
        <f>IFERROR(VLOOKUP($A38,Spieler!$A$11:$I$99,7,FALSE),"")</f>
        <v/>
      </c>
      <c r="H38" s="61" t="str">
        <f>IFERROR(VLOOKUP($A38,Spieler!$A$11:$I$99,8,FALSE),"")</f>
        <v/>
      </c>
      <c r="I38" s="61" t="str">
        <f>IFERROR(VLOOKUP($A38,Spieler!$A$11:$I$99,9,FALSE),"")</f>
        <v/>
      </c>
    </row>
    <row r="39" spans="1:9" x14ac:dyDescent="0.4">
      <c r="A39" s="12"/>
      <c r="B39" s="67" t="str">
        <f>IFERROR(VLOOKUP($A39,Spieler!$A$11:$I$99,2,FALSE),"")</f>
        <v/>
      </c>
      <c r="C39" s="67" t="str">
        <f>IFERROR(VLOOKUP($A39,Spieler!$A$11:$I$99,3,FALSE),"")</f>
        <v/>
      </c>
      <c r="D39" s="61" t="str">
        <f t="shared" si="0"/>
        <v/>
      </c>
      <c r="E39" s="67" t="str">
        <f>IFERROR(VLOOKUP($A39,Spieler!$A$11:$I$99,5,FALSE),"")</f>
        <v/>
      </c>
      <c r="F39" s="67" t="str">
        <f>IFERROR(VLOOKUP($A39,Spieler!$A$11:$I$99,6,FALSE),"")</f>
        <v/>
      </c>
      <c r="G39" s="61" t="str">
        <f>IFERROR(VLOOKUP($A39,Spieler!$A$11:$I$99,7,FALSE),"")</f>
        <v/>
      </c>
      <c r="H39" s="61" t="str">
        <f>IFERROR(VLOOKUP($A39,Spieler!$A$11:$I$99,8,FALSE),"")</f>
        <v/>
      </c>
      <c r="I39" s="61" t="str">
        <f>IFERROR(VLOOKUP($A39,Spieler!$A$11:$I$99,9,FALSE),"")</f>
        <v/>
      </c>
    </row>
    <row r="40" spans="1:9" x14ac:dyDescent="0.4">
      <c r="B40" s="67" t="str">
        <f>IFERROR(VLOOKUP($A40,Spieler!$A$11:$I$99,2,FALSE),"")</f>
        <v/>
      </c>
      <c r="C40" s="67" t="str">
        <f>IFERROR(VLOOKUP($A40,Spieler!$A$11:$I$99,3,FALSE),"")</f>
        <v/>
      </c>
      <c r="D40" s="61" t="str">
        <f t="shared" si="0"/>
        <v/>
      </c>
      <c r="E40" s="67" t="str">
        <f>IFERROR(VLOOKUP($A40,Spieler!$A$11:$I$99,5,FALSE),"")</f>
        <v/>
      </c>
      <c r="F40" s="67" t="str">
        <f>IFERROR(VLOOKUP($A40,Spieler!$A$11:$I$99,6,FALSE),"")</f>
        <v/>
      </c>
      <c r="G40" s="61" t="str">
        <f>IFERROR(VLOOKUP($A40,Spieler!$A$11:$I$99,7,FALSE),"")</f>
        <v/>
      </c>
      <c r="H40" s="61" t="str">
        <f>IFERROR(VLOOKUP($A40,Spieler!$A$11:$I$99,8,FALSE),"")</f>
        <v/>
      </c>
      <c r="I40" s="61" t="str">
        <f>IFERROR(VLOOKUP($A40,Spieler!$A$11:$I$99,9,FALSE),"")</f>
        <v/>
      </c>
    </row>
    <row r="41" spans="1:9" x14ac:dyDescent="0.4">
      <c r="A41" s="22"/>
      <c r="B41" s="67" t="str">
        <f>IFERROR(VLOOKUP($A41,Spieler!$A$11:$I$99,2,FALSE),"")</f>
        <v/>
      </c>
      <c r="C41" s="67" t="str">
        <f>IFERROR(VLOOKUP($A41,Spieler!$A$11:$I$99,3,FALSE),"")</f>
        <v/>
      </c>
      <c r="D41" s="61" t="str">
        <f t="shared" si="0"/>
        <v/>
      </c>
      <c r="E41" s="67" t="str">
        <f>IFERROR(VLOOKUP($A41,Spieler!$A$11:$I$99,5,FALSE),"")</f>
        <v/>
      </c>
      <c r="F41" s="67" t="str">
        <f>IFERROR(VLOOKUP($A41,Spieler!$A$11:$I$99,6,FALSE),"")</f>
        <v/>
      </c>
      <c r="G41" s="61" t="str">
        <f>IFERROR(VLOOKUP($A41,Spieler!$A$11:$I$99,7,FALSE),"")</f>
        <v/>
      </c>
      <c r="H41" s="61" t="str">
        <f>IFERROR(VLOOKUP($A41,Spieler!$A$11:$I$99,8,FALSE),"")</f>
        <v/>
      </c>
      <c r="I41" s="61" t="str">
        <f>IFERROR(VLOOKUP($A41,Spieler!$A$11:$I$99,9,FALSE),"")</f>
        <v/>
      </c>
    </row>
    <row r="42" spans="1:9" x14ac:dyDescent="0.4">
      <c r="A42" s="12"/>
      <c r="B42" s="67" t="str">
        <f>IFERROR(VLOOKUP($A42,Spieler!$A$11:$I$99,2,FALSE),"")</f>
        <v/>
      </c>
      <c r="C42" s="67" t="str">
        <f>IFERROR(VLOOKUP($A42,Spieler!$A$11:$I$99,3,FALSE),"")</f>
        <v/>
      </c>
      <c r="D42" s="61" t="str">
        <f t="shared" si="0"/>
        <v/>
      </c>
      <c r="E42" s="67" t="str">
        <f>IFERROR(VLOOKUP($A42,Spieler!$A$11:$I$99,5,FALSE),"")</f>
        <v/>
      </c>
      <c r="F42" s="67" t="str">
        <f>IFERROR(VLOOKUP($A42,Spieler!$A$11:$I$99,6,FALSE),"")</f>
        <v/>
      </c>
      <c r="G42" s="61" t="str">
        <f>IFERROR(VLOOKUP($A42,Spieler!$A$11:$I$99,7,FALSE),"")</f>
        <v/>
      </c>
      <c r="H42" s="61" t="str">
        <f>IFERROR(VLOOKUP($A42,Spieler!$A$11:$I$99,8,FALSE),"")</f>
        <v/>
      </c>
      <c r="I42" s="61" t="str">
        <f>IFERROR(VLOOKUP($A42,Spieler!$A$11:$I$99,9,FALSE),"")</f>
        <v/>
      </c>
    </row>
    <row r="43" spans="1:9" x14ac:dyDescent="0.4">
      <c r="A43" s="22"/>
      <c r="B43" s="67" t="str">
        <f>IFERROR(VLOOKUP($A43,Spieler!$A$11:$I$99,2,FALSE),"")</f>
        <v/>
      </c>
      <c r="C43" s="67" t="str">
        <f>IFERROR(VLOOKUP($A43,Spieler!$A$11:$I$99,3,FALSE),"")</f>
        <v/>
      </c>
      <c r="D43" s="61" t="str">
        <f t="shared" si="0"/>
        <v/>
      </c>
      <c r="E43" s="67" t="str">
        <f>IFERROR(VLOOKUP($A43,Spieler!$A$11:$I$99,5,FALSE),"")</f>
        <v/>
      </c>
      <c r="F43" s="67" t="str">
        <f>IFERROR(VLOOKUP($A43,Spieler!$A$11:$I$99,6,FALSE),"")</f>
        <v/>
      </c>
      <c r="G43" s="61" t="str">
        <f>IFERROR(VLOOKUP($A43,Spieler!$A$11:$I$99,7,FALSE),"")</f>
        <v/>
      </c>
      <c r="H43" s="61" t="str">
        <f>IFERROR(VLOOKUP($A43,Spieler!$A$11:$I$99,8,FALSE),"")</f>
        <v/>
      </c>
      <c r="I43" s="61" t="str">
        <f>IFERROR(VLOOKUP($A43,Spieler!$A$11:$I$99,9,FALSE),"")</f>
        <v/>
      </c>
    </row>
    <row r="44" spans="1:9" x14ac:dyDescent="0.4">
      <c r="A44" s="28"/>
      <c r="B44" s="67" t="str">
        <f>IFERROR(VLOOKUP($A44,Spieler!$A$11:$I$99,2,FALSE),"")</f>
        <v/>
      </c>
      <c r="C44" s="67" t="str">
        <f>IFERROR(VLOOKUP($A44,Spieler!$A$11:$I$99,3,FALSE),"")</f>
        <v/>
      </c>
      <c r="D44" s="61" t="str">
        <f t="shared" si="0"/>
        <v/>
      </c>
      <c r="E44" s="67" t="str">
        <f>IFERROR(VLOOKUP($A44,Spieler!$A$11:$I$99,5,FALSE),"")</f>
        <v/>
      </c>
      <c r="F44" s="67" t="str">
        <f>IFERROR(VLOOKUP($A44,Spieler!$A$11:$I$99,6,FALSE),"")</f>
        <v/>
      </c>
      <c r="G44" s="61" t="str">
        <f>IFERROR(VLOOKUP($A44,Spieler!$A$11:$I$99,7,FALSE),"")</f>
        <v/>
      </c>
      <c r="H44" s="61" t="str">
        <f>IFERROR(VLOOKUP($A44,Spieler!$A$11:$I$99,8,FALSE),"")</f>
        <v/>
      </c>
      <c r="I44" s="61" t="str">
        <f>IFERROR(VLOOKUP($A44,Spieler!$A$11:$I$99,9,FALSE),"")</f>
        <v/>
      </c>
    </row>
    <row r="45" spans="1:9" x14ac:dyDescent="0.4">
      <c r="A45" s="22"/>
      <c r="B45" s="67" t="str">
        <f>IFERROR(VLOOKUP($A45,Spieler!$A$11:$I$99,2,FALSE),"")</f>
        <v/>
      </c>
      <c r="C45" s="67" t="str">
        <f>IFERROR(VLOOKUP($A45,Spieler!$A$11:$I$99,3,FALSE),"")</f>
        <v/>
      </c>
      <c r="D45" s="61" t="str">
        <f t="shared" si="0"/>
        <v/>
      </c>
      <c r="E45" s="67" t="str">
        <f>IFERROR(VLOOKUP($A45,Spieler!$A$11:$I$99,5,FALSE),"")</f>
        <v/>
      </c>
      <c r="F45" s="67" t="str">
        <f>IFERROR(VLOOKUP($A45,Spieler!$A$11:$I$99,6,FALSE),"")</f>
        <v/>
      </c>
      <c r="G45" s="61" t="str">
        <f>IFERROR(VLOOKUP($A45,Spieler!$A$11:$I$99,7,FALSE),"")</f>
        <v/>
      </c>
      <c r="H45" s="61" t="str">
        <f>IFERROR(VLOOKUP($A45,Spieler!$A$11:$I$99,8,FALSE),"")</f>
        <v/>
      </c>
      <c r="I45" s="61" t="str">
        <f>IFERROR(VLOOKUP($A45,Spieler!$A$11:$I$99,9,FALSE),"")</f>
        <v/>
      </c>
    </row>
    <row r="46" spans="1:9" ht="14.1" x14ac:dyDescent="0.6">
      <c r="A46" s="48"/>
      <c r="B46" s="67" t="str">
        <f>IFERROR(VLOOKUP($A46,Spieler!$A$11:$I$99,2,FALSE),"")</f>
        <v/>
      </c>
      <c r="C46" s="67" t="str">
        <f>IFERROR(VLOOKUP($A46,Spieler!$A$11:$I$99,3,FALSE),"")</f>
        <v/>
      </c>
      <c r="D46" s="61" t="str">
        <f t="shared" si="0"/>
        <v/>
      </c>
      <c r="E46" s="67" t="str">
        <f>IFERROR(VLOOKUP($A46,Spieler!$A$11:$I$99,5,FALSE),"")</f>
        <v/>
      </c>
      <c r="F46" s="67" t="str">
        <f>IFERROR(VLOOKUP($A46,Spieler!$A$11:$I$99,6,FALSE),"")</f>
        <v/>
      </c>
      <c r="G46" s="61" t="str">
        <f>IFERROR(VLOOKUP($A46,Spieler!$A$11:$I$99,7,FALSE),"")</f>
        <v/>
      </c>
      <c r="H46" s="61" t="str">
        <f>IFERROR(VLOOKUP($A46,Spieler!$A$11:$I$99,8,FALSE),"")</f>
        <v/>
      </c>
      <c r="I46" s="61" t="str">
        <f>IFERROR(VLOOKUP($A46,Spieler!$A$11:$I$99,9,FALSE),"")</f>
        <v/>
      </c>
    </row>
    <row r="47" spans="1:9" x14ac:dyDescent="0.4">
      <c r="A47" s="22"/>
      <c r="B47" s="67" t="str">
        <f>IFERROR(VLOOKUP($A47,Spieler!$A$11:$I$99,2,FALSE),"")</f>
        <v/>
      </c>
      <c r="C47" s="67" t="str">
        <f>IFERROR(VLOOKUP($A47,Spieler!$A$11:$I$99,3,FALSE),"")</f>
        <v/>
      </c>
      <c r="D47" s="61" t="str">
        <f t="shared" si="0"/>
        <v/>
      </c>
      <c r="E47" s="67" t="str">
        <f>IFERROR(VLOOKUP($A47,Spieler!$A$11:$I$99,5,FALSE),"")</f>
        <v/>
      </c>
      <c r="F47" s="67" t="str">
        <f>IFERROR(VLOOKUP($A47,Spieler!$A$11:$I$99,6,FALSE),"")</f>
        <v/>
      </c>
      <c r="G47" s="61" t="str">
        <f>IFERROR(VLOOKUP($A47,Spieler!$A$11:$I$99,7,FALSE),"")</f>
        <v/>
      </c>
      <c r="H47" s="61" t="str">
        <f>IFERROR(VLOOKUP($A47,Spieler!$A$11:$I$99,8,FALSE),"")</f>
        <v/>
      </c>
      <c r="I47" s="61" t="str">
        <f>IFERROR(VLOOKUP($A47,Spieler!$A$11:$I$99,9,FALSE),"")</f>
        <v/>
      </c>
    </row>
    <row r="48" spans="1:9" x14ac:dyDescent="0.4">
      <c r="A48" s="28"/>
      <c r="B48" s="67" t="str">
        <f>IFERROR(VLOOKUP($A48,Spieler!$A$11:$I$99,2,FALSE),"")</f>
        <v/>
      </c>
      <c r="C48" s="67" t="str">
        <f>IFERROR(VLOOKUP($A48,Spieler!$A$11:$I$99,3,FALSE),"")</f>
        <v/>
      </c>
      <c r="D48" s="61" t="str">
        <f t="shared" si="0"/>
        <v/>
      </c>
      <c r="E48" s="67" t="str">
        <f>IFERROR(VLOOKUP($A48,Spieler!$A$11:$I$99,5,FALSE),"")</f>
        <v/>
      </c>
      <c r="F48" s="67" t="str">
        <f>IFERROR(VLOOKUP($A48,Spieler!$A$11:$I$99,6,FALSE),"")</f>
        <v/>
      </c>
      <c r="G48" s="61" t="str">
        <f>IFERROR(VLOOKUP($A48,Spieler!$A$11:$I$99,7,FALSE),"")</f>
        <v/>
      </c>
      <c r="H48" s="61" t="str">
        <f>IFERROR(VLOOKUP($A48,Spieler!$A$11:$I$99,8,FALSE),"")</f>
        <v/>
      </c>
      <c r="I48" s="61" t="str">
        <f>IFERROR(VLOOKUP($A48,Spieler!$A$11:$I$99,9,FALSE),"")</f>
        <v/>
      </c>
    </row>
    <row r="49" spans="2:9" x14ac:dyDescent="0.4">
      <c r="B49" s="67" t="str">
        <f>IFERROR(VLOOKUP($A49,Spieler!$A$11:$I$99,2,FALSE),"")</f>
        <v/>
      </c>
      <c r="C49" s="67" t="str">
        <f>IFERROR(VLOOKUP($A49,Spieler!$A$11:$I$99,3,FALSE),"")</f>
        <v/>
      </c>
      <c r="D49" s="61" t="str">
        <f t="shared" si="0"/>
        <v/>
      </c>
      <c r="E49" s="67" t="str">
        <f>IFERROR(VLOOKUP($A49,Spieler!$A$11:$I$99,5,FALSE),"")</f>
        <v/>
      </c>
      <c r="F49" s="67" t="str">
        <f>IFERROR(VLOOKUP($A49,Spieler!$A$11:$I$99,6,FALSE),"")</f>
        <v/>
      </c>
      <c r="G49" s="61" t="str">
        <f>IFERROR(VLOOKUP($A49,Spieler!$A$11:$I$99,7,FALSE),"")</f>
        <v/>
      </c>
      <c r="H49" s="61" t="str">
        <f>IFERROR(VLOOKUP($A49,Spieler!$A$11:$I$99,8,FALSE),"")</f>
        <v/>
      </c>
      <c r="I49" s="61" t="str">
        <f>IFERROR(VLOOKUP($A49,Spieler!$A$11:$I$99,9,FALSE),"")</f>
        <v/>
      </c>
    </row>
    <row r="50" spans="2:9" x14ac:dyDescent="0.4">
      <c r="B50" s="67" t="str">
        <f>IFERROR(VLOOKUP($A50,Spieler!$A$11:$I$99,2,FALSE),"")</f>
        <v/>
      </c>
      <c r="C50" s="67" t="str">
        <f>IFERROR(VLOOKUP($A50,Spieler!$A$11:$I$99,3,FALSE),"")</f>
        <v/>
      </c>
      <c r="D50" s="61" t="str">
        <f t="shared" si="0"/>
        <v/>
      </c>
      <c r="E50" s="67" t="str">
        <f>IFERROR(VLOOKUP($A50,Spieler!$A$11:$I$99,5,FALSE),"")</f>
        <v/>
      </c>
      <c r="F50" s="67" t="str">
        <f>IFERROR(VLOOKUP($A50,Spieler!$A$11:$I$99,6,FALSE),"")</f>
        <v/>
      </c>
      <c r="G50" s="61" t="str">
        <f>IFERROR(VLOOKUP($A50,Spieler!$A$11:$I$99,7,FALSE),"")</f>
        <v/>
      </c>
      <c r="H50" s="61" t="str">
        <f>IFERROR(VLOOKUP($A50,Spieler!$A$11:$I$99,8,FALSE),"")</f>
        <v/>
      </c>
      <c r="I50" s="61" t="str">
        <f>IFERROR(VLOOKUP($A50,Spieler!$A$11:$I$99,9,FALSE),"")</f>
        <v/>
      </c>
    </row>
    <row r="51" spans="2:9" x14ac:dyDescent="0.4">
      <c r="B51" s="67" t="str">
        <f>IFERROR(VLOOKUP($A51,Spieler!$A$11:$I$99,2,FALSE),"")</f>
        <v/>
      </c>
      <c r="C51" s="67" t="str">
        <f>IFERROR(VLOOKUP($A51,Spieler!$A$11:$I$99,3,FALSE),"")</f>
        <v/>
      </c>
      <c r="D51" s="61" t="str">
        <f t="shared" si="0"/>
        <v/>
      </c>
      <c r="E51" s="67" t="str">
        <f>IFERROR(VLOOKUP($A51,Spieler!$A$11:$I$99,5,FALSE),"")</f>
        <v/>
      </c>
      <c r="F51" s="67" t="str">
        <f>IFERROR(VLOOKUP($A51,Spieler!$A$11:$I$99,6,FALSE),"")</f>
        <v/>
      </c>
      <c r="G51" s="61" t="str">
        <f>IFERROR(VLOOKUP($A51,Spieler!$A$11:$I$99,7,FALSE),"")</f>
        <v/>
      </c>
      <c r="H51" s="61" t="str">
        <f>IFERROR(VLOOKUP($A51,Spieler!$A$11:$I$99,8,FALSE),"")</f>
        <v/>
      </c>
      <c r="I51" s="61" t="str">
        <f>IFERROR(VLOOKUP($A51,Spieler!$A$11:$I$99,9,FALSE),"")</f>
        <v/>
      </c>
    </row>
    <row r="52" spans="2:9" x14ac:dyDescent="0.4">
      <c r="B52" s="67" t="str">
        <f>IFERROR(VLOOKUP($A52,Spieler!$A$11:$I$99,2,FALSE),"")</f>
        <v/>
      </c>
      <c r="C52" s="67" t="str">
        <f>IFERROR(VLOOKUP($A52,Spieler!$A$11:$I$99,3,FALSE),"")</f>
        <v/>
      </c>
      <c r="D52" s="61" t="str">
        <f t="shared" si="0"/>
        <v/>
      </c>
      <c r="E52" s="67" t="str">
        <f>IFERROR(VLOOKUP($A52,Spieler!$A$11:$I$99,5,FALSE),"")</f>
        <v/>
      </c>
      <c r="F52" s="67" t="str">
        <f>IFERROR(VLOOKUP($A52,Spieler!$A$11:$I$99,6,FALSE),"")</f>
        <v/>
      </c>
      <c r="G52" s="61" t="str">
        <f>IFERROR(VLOOKUP($A52,Spieler!$A$11:$I$99,7,FALSE),"")</f>
        <v/>
      </c>
      <c r="H52" s="61" t="str">
        <f>IFERROR(VLOOKUP($A52,Spieler!$A$11:$I$99,8,FALSE),"")</f>
        <v/>
      </c>
      <c r="I52" s="61" t="str">
        <f>IFERROR(VLOOKUP($A52,Spieler!$A$11:$I$99,9,FALSE),"")</f>
        <v/>
      </c>
    </row>
    <row r="53" spans="2:9" x14ac:dyDescent="0.4">
      <c r="B53" s="67" t="str">
        <f>IFERROR(VLOOKUP($A53,Spieler!$A$11:$I$99,2,FALSE),"")</f>
        <v/>
      </c>
      <c r="C53" s="67" t="str">
        <f>IFERROR(VLOOKUP($A53,Spieler!$A$11:$I$99,3,FALSE),"")</f>
        <v/>
      </c>
      <c r="D53" s="61" t="str">
        <f t="shared" si="0"/>
        <v/>
      </c>
      <c r="E53" s="67" t="str">
        <f>IFERROR(VLOOKUP($A53,Spieler!$A$11:$I$99,5,FALSE),"")</f>
        <v/>
      </c>
      <c r="F53" s="67" t="str">
        <f>IFERROR(VLOOKUP($A53,Spieler!$A$11:$I$99,6,FALSE),"")</f>
        <v/>
      </c>
      <c r="G53" s="61" t="str">
        <f>IFERROR(VLOOKUP($A53,Spieler!$A$11:$I$99,7,FALSE),"")</f>
        <v/>
      </c>
      <c r="H53" s="61" t="str">
        <f>IFERROR(VLOOKUP($A53,Spieler!$A$11:$I$99,8,FALSE),"")</f>
        <v/>
      </c>
      <c r="I53" s="61" t="str">
        <f>IFERROR(VLOOKUP($A53,Spieler!$A$11:$I$99,9,FALSE),"")</f>
        <v/>
      </c>
    </row>
    <row r="54" spans="2:9" x14ac:dyDescent="0.4">
      <c r="B54" s="67" t="str">
        <f>IFERROR(VLOOKUP($A54,Spieler!$A$11:$I$99,2,FALSE),"")</f>
        <v/>
      </c>
      <c r="C54" s="67" t="str">
        <f>IFERROR(VLOOKUP($A54,Spieler!$A$11:$I$99,3,FALSE),"")</f>
        <v/>
      </c>
      <c r="D54" s="61" t="str">
        <f t="shared" si="0"/>
        <v/>
      </c>
      <c r="E54" s="67" t="str">
        <f>IFERROR(VLOOKUP($A54,Spieler!$A$11:$I$99,5,FALSE),"")</f>
        <v/>
      </c>
      <c r="F54" s="67" t="str">
        <f>IFERROR(VLOOKUP($A54,Spieler!$A$11:$I$99,6,FALSE),"")</f>
        <v/>
      </c>
      <c r="G54" s="61" t="str">
        <f>IFERROR(VLOOKUP($A54,Spieler!$A$11:$I$99,7,FALSE),"")</f>
        <v/>
      </c>
      <c r="H54" s="61" t="str">
        <f>IFERROR(VLOOKUP($A54,Spieler!$A$11:$I$99,8,FALSE),"")</f>
        <v/>
      </c>
      <c r="I54" s="61" t="str">
        <f>IFERROR(VLOOKUP($A54,Spieler!$A$11:$I$99,9,FALSE),"")</f>
        <v/>
      </c>
    </row>
    <row r="55" spans="2:9" x14ac:dyDescent="0.4">
      <c r="B55" s="67" t="str">
        <f>IFERROR(VLOOKUP($A55,Spieler!$A$11:$I$99,2,FALSE),"")</f>
        <v/>
      </c>
      <c r="C55" s="67" t="str">
        <f>IFERROR(VLOOKUP($A55,Spieler!$A$11:$I$99,3,FALSE),"")</f>
        <v/>
      </c>
      <c r="D55" s="61" t="str">
        <f t="shared" si="0"/>
        <v/>
      </c>
      <c r="E55" s="67" t="str">
        <f>IFERROR(VLOOKUP($A55,Spieler!$A$11:$I$99,5,FALSE),"")</f>
        <v/>
      </c>
      <c r="F55" s="67" t="str">
        <f>IFERROR(VLOOKUP($A55,Spieler!$A$11:$I$99,6,FALSE),"")</f>
        <v/>
      </c>
      <c r="G55" s="61" t="str">
        <f>IFERROR(VLOOKUP($A55,Spieler!$A$11:$I$99,7,FALSE),"")</f>
        <v/>
      </c>
      <c r="H55" s="61" t="str">
        <f>IFERROR(VLOOKUP($A55,Spieler!$A$11:$I$99,8,FALSE),"")</f>
        <v/>
      </c>
      <c r="I55" s="61" t="str">
        <f>IFERROR(VLOOKUP($A55,Spieler!$A$11:$I$99,9,FALSE),"")</f>
        <v/>
      </c>
    </row>
    <row r="56" spans="2:9" x14ac:dyDescent="0.4">
      <c r="B56" s="67" t="str">
        <f>IFERROR(VLOOKUP($A56,Spieler!$A$11:$I$99,2,FALSE),"")</f>
        <v/>
      </c>
      <c r="C56" s="67" t="str">
        <f>IFERROR(VLOOKUP($A56,Spieler!$A$11:$I$99,3,FALSE),"")</f>
        <v/>
      </c>
      <c r="D56" s="61" t="str">
        <f t="shared" si="0"/>
        <v/>
      </c>
      <c r="E56" s="67" t="str">
        <f>IFERROR(VLOOKUP($A56,Spieler!$A$11:$I$99,5,FALSE),"")</f>
        <v/>
      </c>
      <c r="F56" s="67" t="str">
        <f>IFERROR(VLOOKUP($A56,Spieler!$A$11:$I$99,6,FALSE),"")</f>
        <v/>
      </c>
      <c r="G56" s="61" t="str">
        <f>IFERROR(VLOOKUP($A56,Spieler!$A$11:$I$99,7,FALSE),"")</f>
        <v/>
      </c>
      <c r="H56" s="61" t="str">
        <f>IFERROR(VLOOKUP($A56,Spieler!$A$11:$I$99,8,FALSE),"")</f>
        <v/>
      </c>
      <c r="I56" s="61" t="str">
        <f>IFERROR(VLOOKUP($A56,Spieler!$A$11:$I$99,9,FALSE),"")</f>
        <v/>
      </c>
    </row>
    <row r="57" spans="2:9" x14ac:dyDescent="0.4">
      <c r="B57" s="67" t="str">
        <f>IFERROR(VLOOKUP($A57,Spieler!$A$11:$I$99,2,FALSE),"")</f>
        <v/>
      </c>
      <c r="C57" s="67" t="str">
        <f>IFERROR(VLOOKUP($A57,Spieler!$A$11:$I$99,3,FALSE),"")</f>
        <v/>
      </c>
      <c r="D57" s="61" t="str">
        <f t="shared" si="0"/>
        <v/>
      </c>
      <c r="E57" s="67" t="str">
        <f>IFERROR(VLOOKUP($A57,Spieler!$A$11:$I$99,5,FALSE),"")</f>
        <v/>
      </c>
      <c r="F57" s="67" t="str">
        <f>IFERROR(VLOOKUP($A57,Spieler!$A$11:$I$99,6,FALSE),"")</f>
        <v/>
      </c>
      <c r="G57" s="61" t="str">
        <f>IFERROR(VLOOKUP($A57,Spieler!$A$11:$I$99,7,FALSE),"")</f>
        <v/>
      </c>
      <c r="H57" s="61" t="str">
        <f>IFERROR(VLOOKUP($A57,Spieler!$A$11:$I$99,8,FALSE),"")</f>
        <v/>
      </c>
      <c r="I57" s="61" t="str">
        <f>IFERROR(VLOOKUP($A57,Spieler!$A$11:$I$99,9,FALSE),"")</f>
        <v/>
      </c>
    </row>
    <row r="58" spans="2:9" x14ac:dyDescent="0.4">
      <c r="B58" s="67" t="str">
        <f>IFERROR(VLOOKUP($A58,Spieler!$A$11:$I$99,2,FALSE),"")</f>
        <v/>
      </c>
      <c r="C58" s="67" t="str">
        <f>IFERROR(VLOOKUP($A58,Spieler!$A$11:$I$99,3,FALSE),"")</f>
        <v/>
      </c>
      <c r="D58" s="61" t="str">
        <f t="shared" si="0"/>
        <v/>
      </c>
      <c r="E58" s="67" t="str">
        <f>IFERROR(VLOOKUP($A58,Spieler!$A$11:$I$99,5,FALSE),"")</f>
        <v/>
      </c>
      <c r="F58" s="67" t="str">
        <f>IFERROR(VLOOKUP($A58,Spieler!$A$11:$I$99,6,FALSE),"")</f>
        <v/>
      </c>
      <c r="G58" s="61" t="str">
        <f>IFERROR(VLOOKUP($A58,Spieler!$A$11:$I$99,7,FALSE),"")</f>
        <v/>
      </c>
      <c r="H58" s="61" t="str">
        <f>IFERROR(VLOOKUP($A58,Spieler!$A$11:$I$99,8,FALSE),"")</f>
        <v/>
      </c>
      <c r="I58" s="61" t="str">
        <f>IFERROR(VLOOKUP($A58,Spieler!$A$11:$I$99,9,FALSE),"")</f>
        <v/>
      </c>
    </row>
    <row r="59" spans="2:9" x14ac:dyDescent="0.4">
      <c r="B59" s="67" t="str">
        <f>IFERROR(VLOOKUP($A59,Spieler!$A$11:$I$99,2,FALSE),"")</f>
        <v/>
      </c>
      <c r="C59" s="67" t="str">
        <f>IFERROR(VLOOKUP($A59,Spieler!$A$11:$I$99,3,FALSE),"")</f>
        <v/>
      </c>
      <c r="D59" s="61" t="str">
        <f t="shared" si="0"/>
        <v/>
      </c>
      <c r="E59" s="67" t="str">
        <f>IFERROR(VLOOKUP($A59,Spieler!$A$11:$I$99,5,FALSE),"")</f>
        <v/>
      </c>
      <c r="F59" s="67" t="str">
        <f>IFERROR(VLOOKUP($A59,Spieler!$A$11:$I$99,6,FALSE),"")</f>
        <v/>
      </c>
      <c r="G59" s="61" t="str">
        <f>IFERROR(VLOOKUP($A59,Spieler!$A$11:$I$99,7,FALSE),"")</f>
        <v/>
      </c>
      <c r="H59" s="61" t="str">
        <f>IFERROR(VLOOKUP($A59,Spieler!$A$11:$I$99,8,FALSE),"")</f>
        <v/>
      </c>
      <c r="I59" s="61" t="str">
        <f>IFERROR(VLOOKUP($A59,Spieler!$A$11:$I$99,9,FALSE),"")</f>
        <v/>
      </c>
    </row>
    <row r="60" spans="2:9" x14ac:dyDescent="0.4">
      <c r="B60" s="67" t="str">
        <f>IFERROR(VLOOKUP($A60,Spieler!$A$11:$I$99,2,FALSE),"")</f>
        <v/>
      </c>
      <c r="C60" s="67" t="str">
        <f>IFERROR(VLOOKUP($A60,Spieler!$A$11:$I$99,3,FALSE),"")</f>
        <v/>
      </c>
      <c r="D60" s="61" t="str">
        <f t="shared" si="0"/>
        <v/>
      </c>
      <c r="E60" s="67" t="str">
        <f>IFERROR(VLOOKUP($A60,Spieler!$A$11:$I$99,5,FALSE),"")</f>
        <v/>
      </c>
      <c r="F60" s="67" t="str">
        <f>IFERROR(VLOOKUP($A60,Spieler!$A$11:$I$99,6,FALSE),"")</f>
        <v/>
      </c>
      <c r="G60" s="61" t="str">
        <f>IFERROR(VLOOKUP($A60,Spieler!$A$11:$I$99,7,FALSE),"")</f>
        <v/>
      </c>
      <c r="H60" s="61" t="str">
        <f>IFERROR(VLOOKUP($A60,Spieler!$A$11:$I$99,8,FALSE),"")</f>
        <v/>
      </c>
      <c r="I60" s="61" t="str">
        <f>IFERROR(VLOOKUP($A60,Spieler!$A$11:$I$99,9,FALSE),"")</f>
        <v/>
      </c>
    </row>
    <row r="61" spans="2:9" x14ac:dyDescent="0.4">
      <c r="B61" s="67" t="str">
        <f>IFERROR(VLOOKUP($A61,Spieler!$A$11:$I$99,2,FALSE),"")</f>
        <v/>
      </c>
      <c r="C61" s="67" t="str">
        <f>IFERROR(VLOOKUP($A61,Spieler!$A$11:$I$99,3,FALSE),"")</f>
        <v/>
      </c>
      <c r="D61" s="61" t="str">
        <f t="shared" si="0"/>
        <v/>
      </c>
      <c r="E61" s="67" t="str">
        <f>IFERROR(VLOOKUP($A61,Spieler!$A$11:$I$99,5,FALSE),"")</f>
        <v/>
      </c>
      <c r="F61" s="67" t="str">
        <f>IFERROR(VLOOKUP($A61,Spieler!$A$11:$I$99,6,FALSE),"")</f>
        <v/>
      </c>
      <c r="G61" s="61" t="str">
        <f>IFERROR(VLOOKUP($A61,Spieler!$A$11:$I$99,7,FALSE),"")</f>
        <v/>
      </c>
      <c r="H61" s="61" t="str">
        <f>IFERROR(VLOOKUP($A61,Spieler!$A$11:$I$99,8,FALSE),"")</f>
        <v/>
      </c>
      <c r="I61" s="61" t="str">
        <f>IFERROR(VLOOKUP($A61,Spieler!$A$11:$I$99,9,FALSE),"")</f>
        <v/>
      </c>
    </row>
    <row r="62" spans="2:9" x14ac:dyDescent="0.4">
      <c r="B62" s="67" t="str">
        <f>IFERROR(VLOOKUP($A62,Spieler!$A$11:$I$99,2,FALSE),"")</f>
        <v/>
      </c>
      <c r="C62" s="67" t="str">
        <f>IFERROR(VLOOKUP($A62,Spieler!$A$11:$I$99,3,FALSE),"")</f>
        <v/>
      </c>
      <c r="D62" s="61" t="str">
        <f t="shared" si="0"/>
        <v/>
      </c>
      <c r="E62" s="67" t="str">
        <f>IFERROR(VLOOKUP($A62,Spieler!$A$11:$I$99,5,FALSE),"")</f>
        <v/>
      </c>
      <c r="F62" s="67" t="str">
        <f>IFERROR(VLOOKUP($A62,Spieler!$A$11:$I$99,6,FALSE),"")</f>
        <v/>
      </c>
      <c r="G62" s="61" t="str">
        <f>IFERROR(VLOOKUP($A62,Spieler!$A$11:$I$99,7,FALSE),"")</f>
        <v/>
      </c>
      <c r="H62" s="61" t="str">
        <f>IFERROR(VLOOKUP($A62,Spieler!$A$11:$I$99,8,FALSE),"")</f>
        <v/>
      </c>
      <c r="I62" s="61" t="str">
        <f>IFERROR(VLOOKUP($A62,Spieler!$A$11:$I$99,9,FALSE),"")</f>
        <v/>
      </c>
    </row>
    <row r="63" spans="2:9" x14ac:dyDescent="0.4">
      <c r="B63" s="67" t="str">
        <f>IFERROR(VLOOKUP($A63,Spieler!$A$11:$I$99,2,FALSE),"")</f>
        <v/>
      </c>
      <c r="C63" s="67" t="str">
        <f>IFERROR(VLOOKUP($A63,Spieler!$A$11:$I$99,3,FALSE),"")</f>
        <v/>
      </c>
      <c r="D63" s="61" t="str">
        <f t="shared" si="0"/>
        <v/>
      </c>
      <c r="E63" s="67" t="str">
        <f>IFERROR(VLOOKUP($A63,Spieler!$A$11:$I$99,5,FALSE),"")</f>
        <v/>
      </c>
      <c r="F63" s="67" t="str">
        <f>IFERROR(VLOOKUP($A63,Spieler!$A$11:$I$99,6,FALSE),"")</f>
        <v/>
      </c>
      <c r="G63" s="61" t="str">
        <f>IFERROR(VLOOKUP($A63,Spieler!$A$11:$I$99,7,FALSE),"")</f>
        <v/>
      </c>
      <c r="H63" s="61" t="str">
        <f>IFERROR(VLOOKUP($A63,Spieler!$A$11:$I$99,8,FALSE),"")</f>
        <v/>
      </c>
      <c r="I63" s="61" t="str">
        <f>IFERROR(VLOOKUP($A63,Spieler!$A$11:$I$99,9,FALSE),"")</f>
        <v/>
      </c>
    </row>
    <row r="64" spans="2:9" x14ac:dyDescent="0.4">
      <c r="B64" s="67" t="str">
        <f>IFERROR(VLOOKUP($A64,Spieler!$A$11:$I$99,2,FALSE),"")</f>
        <v/>
      </c>
      <c r="C64" s="67" t="str">
        <f>IFERROR(VLOOKUP($A64,Spieler!$A$11:$I$99,3,FALSE),"")</f>
        <v/>
      </c>
      <c r="D64" s="61" t="str">
        <f t="shared" si="0"/>
        <v/>
      </c>
      <c r="E64" s="67" t="str">
        <f>IFERROR(VLOOKUP($A64,Spieler!$A$11:$I$99,5,FALSE),"")</f>
        <v/>
      </c>
      <c r="F64" s="67" t="str">
        <f>IFERROR(VLOOKUP($A64,Spieler!$A$11:$I$99,6,FALSE),"")</f>
        <v/>
      </c>
      <c r="G64" s="61" t="str">
        <f>IFERROR(VLOOKUP($A64,Spieler!$A$11:$I$99,7,FALSE),"")</f>
        <v/>
      </c>
      <c r="H64" s="61" t="str">
        <f>IFERROR(VLOOKUP($A64,Spieler!$A$11:$I$99,8,FALSE),"")</f>
        <v/>
      </c>
      <c r="I64" s="61" t="str">
        <f>IFERROR(VLOOKUP($A64,Spieler!$A$11:$I$99,9,FALSE),"")</f>
        <v/>
      </c>
    </row>
    <row r="65" spans="2:9" x14ac:dyDescent="0.4">
      <c r="B65" s="67" t="str">
        <f>IFERROR(VLOOKUP($A65,Spieler!$A$11:$I$99,2,FALSE),"")</f>
        <v/>
      </c>
      <c r="C65" s="67" t="str">
        <f>IFERROR(VLOOKUP($A65,Spieler!$A$11:$I$99,3,FALSE),"")</f>
        <v/>
      </c>
      <c r="D65" s="61" t="str">
        <f t="shared" si="0"/>
        <v/>
      </c>
      <c r="E65" s="67" t="str">
        <f>IFERROR(VLOOKUP($A65,Spieler!$A$11:$I$99,5,FALSE),"")</f>
        <v/>
      </c>
      <c r="F65" s="67" t="str">
        <f>IFERROR(VLOOKUP($A65,Spieler!$A$11:$I$99,6,FALSE),"")</f>
        <v/>
      </c>
      <c r="G65" s="61" t="str">
        <f>IFERROR(VLOOKUP($A65,Spieler!$A$11:$I$99,7,FALSE),"")</f>
        <v/>
      </c>
      <c r="H65" s="61" t="str">
        <f>IFERROR(VLOOKUP($A65,Spieler!$A$11:$I$99,8,FALSE),"")</f>
        <v/>
      </c>
      <c r="I65" s="61" t="str">
        <f>IFERROR(VLOOKUP($A65,Spieler!$A$11:$I$99,9,FALSE),"")</f>
        <v/>
      </c>
    </row>
    <row r="66" spans="2:9" x14ac:dyDescent="0.4">
      <c r="B66" s="67" t="str">
        <f>IFERROR(VLOOKUP($A66,Spieler!$A$11:$I$99,2,FALSE),"")</f>
        <v/>
      </c>
      <c r="C66" s="67" t="str">
        <f>IFERROR(VLOOKUP($A66,Spieler!$A$11:$I$99,3,FALSE),"")</f>
        <v/>
      </c>
      <c r="D66" s="61" t="str">
        <f t="shared" si="0"/>
        <v/>
      </c>
      <c r="E66" s="67" t="str">
        <f>IFERROR(VLOOKUP($A66,Spieler!$A$11:$I$99,5,FALSE),"")</f>
        <v/>
      </c>
      <c r="F66" s="67" t="str">
        <f>IFERROR(VLOOKUP($A66,Spieler!$A$11:$I$99,6,FALSE),"")</f>
        <v/>
      </c>
      <c r="G66" s="61" t="str">
        <f>IFERROR(VLOOKUP($A66,Spieler!$A$11:$I$99,7,FALSE),"")</f>
        <v/>
      </c>
      <c r="H66" s="61" t="str">
        <f>IFERROR(VLOOKUP($A66,Spieler!$A$11:$I$99,8,FALSE),"")</f>
        <v/>
      </c>
      <c r="I66" s="61" t="str">
        <f>IFERROR(VLOOKUP($A66,Spieler!$A$11:$I$99,9,FALSE),"")</f>
        <v/>
      </c>
    </row>
    <row r="67" spans="2:9" x14ac:dyDescent="0.4">
      <c r="B67" s="67" t="str">
        <f>IFERROR(VLOOKUP($A67,Spieler!$A$11:$I$99,2,FALSE),"")</f>
        <v/>
      </c>
      <c r="C67" s="67" t="str">
        <f>IFERROR(VLOOKUP($A67,Spieler!$A$11:$I$99,3,FALSE),"")</f>
        <v/>
      </c>
      <c r="D67" s="61" t="str">
        <f t="shared" si="0"/>
        <v/>
      </c>
      <c r="E67" s="67" t="str">
        <f>IFERROR(VLOOKUP($A67,Spieler!$A$11:$I$99,5,FALSE),"")</f>
        <v/>
      </c>
      <c r="F67" s="67" t="str">
        <f>IFERROR(VLOOKUP($A67,Spieler!$A$11:$I$99,6,FALSE),"")</f>
        <v/>
      </c>
      <c r="G67" s="61" t="str">
        <f>IFERROR(VLOOKUP($A67,Spieler!$A$11:$I$99,7,FALSE),"")</f>
        <v/>
      </c>
      <c r="H67" s="61" t="str">
        <f>IFERROR(VLOOKUP($A67,Spieler!$A$11:$I$99,8,FALSE),"")</f>
        <v/>
      </c>
      <c r="I67" s="61" t="str">
        <f>IFERROR(VLOOKUP($A67,Spieler!$A$11:$I$99,9,FALSE),"")</f>
        <v/>
      </c>
    </row>
    <row r="68" spans="2:9" x14ac:dyDescent="0.4">
      <c r="B68" s="67" t="str">
        <f>IFERROR(VLOOKUP($A68,Spieler!$A$11:$I$99,2,FALSE),"")</f>
        <v/>
      </c>
      <c r="C68" s="67" t="str">
        <f>IFERROR(VLOOKUP($A68,Spieler!$A$11:$I$99,3,FALSE),"")</f>
        <v/>
      </c>
      <c r="D68" s="61" t="str">
        <f t="shared" si="0"/>
        <v/>
      </c>
      <c r="E68" s="67" t="str">
        <f>IFERROR(VLOOKUP($A68,Spieler!$A$11:$I$99,5,FALSE),"")</f>
        <v/>
      </c>
      <c r="F68" s="67" t="str">
        <f>IFERROR(VLOOKUP($A68,Spieler!$A$11:$I$99,6,FALSE),"")</f>
        <v/>
      </c>
      <c r="G68" s="61" t="str">
        <f>IFERROR(VLOOKUP($A68,Spieler!$A$11:$I$99,7,FALSE),"")</f>
        <v/>
      </c>
      <c r="H68" s="61" t="str">
        <f>IFERROR(VLOOKUP($A68,Spieler!$A$11:$I$99,8,FALSE),"")</f>
        <v/>
      </c>
      <c r="I68" s="61" t="str">
        <f>IFERROR(VLOOKUP($A68,Spieler!$A$11:$I$99,9,FALSE),"")</f>
        <v/>
      </c>
    </row>
    <row r="69" spans="2:9" x14ac:dyDescent="0.4">
      <c r="B69" s="67" t="str">
        <f>IFERROR(VLOOKUP($A69,Spieler!$A$11:$I$99,2,FALSE),"")</f>
        <v/>
      </c>
      <c r="C69" s="67" t="str">
        <f>IFERROR(VLOOKUP($A69,Spieler!$A$11:$I$99,3,FALSE),"")</f>
        <v/>
      </c>
      <c r="D69" s="61" t="str">
        <f t="shared" si="0"/>
        <v/>
      </c>
      <c r="E69" s="67" t="str">
        <f>IFERROR(VLOOKUP($A69,Spieler!$A$11:$I$99,5,FALSE),"")</f>
        <v/>
      </c>
      <c r="F69" s="67" t="str">
        <f>IFERROR(VLOOKUP($A69,Spieler!$A$11:$I$99,6,FALSE),"")</f>
        <v/>
      </c>
      <c r="G69" s="61" t="str">
        <f>IFERROR(VLOOKUP($A69,Spieler!$A$11:$I$99,7,FALSE),"")</f>
        <v/>
      </c>
      <c r="H69" s="61" t="str">
        <f>IFERROR(VLOOKUP($A69,Spieler!$A$11:$I$99,8,FALSE),"")</f>
        <v/>
      </c>
      <c r="I69" s="61" t="str">
        <f>IFERROR(VLOOKUP($A69,Spieler!$A$11:$I$99,9,FALSE),"")</f>
        <v/>
      </c>
    </row>
    <row r="70" spans="2:9" x14ac:dyDescent="0.4">
      <c r="B70" s="67" t="str">
        <f>IFERROR(VLOOKUP($A70,Spieler!$A$11:$I$99,2,FALSE),"")</f>
        <v/>
      </c>
      <c r="C70" s="67" t="str">
        <f>IFERROR(VLOOKUP($A70,Spieler!$A$11:$I$99,3,FALSE),"")</f>
        <v/>
      </c>
      <c r="D70" s="61" t="str">
        <f t="shared" si="0"/>
        <v/>
      </c>
      <c r="E70" s="67" t="str">
        <f>IFERROR(VLOOKUP($A70,Spieler!$A$11:$I$99,5,FALSE),"")</f>
        <v/>
      </c>
      <c r="F70" s="67" t="str">
        <f>IFERROR(VLOOKUP($A70,Spieler!$A$11:$I$99,6,FALSE),"")</f>
        <v/>
      </c>
      <c r="G70" s="61" t="str">
        <f>IFERROR(VLOOKUP($A70,Spieler!$A$11:$I$99,7,FALSE),"")</f>
        <v/>
      </c>
      <c r="H70" s="61" t="str">
        <f>IFERROR(VLOOKUP($A70,Spieler!$A$11:$I$99,8,FALSE),"")</f>
        <v/>
      </c>
      <c r="I70" s="61" t="str">
        <f>IFERROR(VLOOKUP($A70,Spieler!$A$11:$I$99,9,FALSE),"")</f>
        <v/>
      </c>
    </row>
    <row r="71" spans="2:9" x14ac:dyDescent="0.4">
      <c r="B71" s="67" t="str">
        <f>IFERROR(VLOOKUP($A71,Spieler!$A$11:$I$99,2,FALSE),"")</f>
        <v/>
      </c>
      <c r="C71" s="67" t="str">
        <f>IFERROR(VLOOKUP($A71,Spieler!$A$11:$I$99,3,FALSE),"")</f>
        <v/>
      </c>
      <c r="D71" s="61" t="str">
        <f t="shared" si="0"/>
        <v/>
      </c>
      <c r="E71" s="67" t="str">
        <f>IFERROR(VLOOKUP($A71,Spieler!$A$11:$I$99,5,FALSE),"")</f>
        <v/>
      </c>
      <c r="F71" s="67" t="str">
        <f>IFERROR(VLOOKUP($A71,Spieler!$A$11:$I$99,6,FALSE),"")</f>
        <v/>
      </c>
      <c r="G71" s="61" t="str">
        <f>IFERROR(VLOOKUP($A71,Spieler!$A$11:$I$99,7,FALSE),"")</f>
        <v/>
      </c>
      <c r="H71" s="61" t="str">
        <f>IFERROR(VLOOKUP($A71,Spieler!$A$11:$I$99,8,FALSE),"")</f>
        <v/>
      </c>
      <c r="I71" s="61" t="str">
        <f>IFERROR(VLOOKUP($A71,Spieler!$A$11:$I$99,9,FALSE),"")</f>
        <v/>
      </c>
    </row>
    <row r="72" spans="2:9" x14ac:dyDescent="0.4">
      <c r="B72" s="67" t="str">
        <f>IFERROR(VLOOKUP($A72,Spieler!$A$11:$I$99,2,FALSE),"")</f>
        <v/>
      </c>
      <c r="C72" s="67" t="str">
        <f>IFERROR(VLOOKUP($A72,Spieler!$A$11:$I$99,3,FALSE),"")</f>
        <v/>
      </c>
      <c r="D72" s="61" t="str">
        <f t="shared" si="0"/>
        <v/>
      </c>
      <c r="E72" s="67" t="str">
        <f>IFERROR(VLOOKUP($A72,Spieler!$A$11:$I$99,5,FALSE),"")</f>
        <v/>
      </c>
      <c r="F72" s="67" t="str">
        <f>IFERROR(VLOOKUP($A72,Spieler!$A$11:$I$99,6,FALSE),"")</f>
        <v/>
      </c>
      <c r="G72" s="61" t="str">
        <f>IFERROR(VLOOKUP($A72,Spieler!$A$11:$I$99,7,FALSE),"")</f>
        <v/>
      </c>
      <c r="H72" s="61" t="str">
        <f>IFERROR(VLOOKUP($A72,Spieler!$A$11:$I$99,8,FALSE),"")</f>
        <v/>
      </c>
      <c r="I72" s="61" t="str">
        <f>IFERROR(VLOOKUP($A72,Spieler!$A$11:$I$99,9,FALSE),"")</f>
        <v/>
      </c>
    </row>
    <row r="73" spans="2:9" x14ac:dyDescent="0.4">
      <c r="B73" s="67" t="str">
        <f>IFERROR(VLOOKUP($A73,Spieler!$A$11:$I$99,2,FALSE),"")</f>
        <v/>
      </c>
      <c r="C73" s="67" t="str">
        <f>IFERROR(VLOOKUP($A73,Spieler!$A$11:$I$99,3,FALSE),"")</f>
        <v/>
      </c>
      <c r="D73" s="61" t="str">
        <f t="shared" si="0"/>
        <v/>
      </c>
      <c r="E73" s="67" t="str">
        <f>IFERROR(VLOOKUP($A73,Spieler!$A$11:$I$99,5,FALSE),"")</f>
        <v/>
      </c>
      <c r="F73" s="67" t="str">
        <f>IFERROR(VLOOKUP($A73,Spieler!$A$11:$I$99,6,FALSE),"")</f>
        <v/>
      </c>
      <c r="G73" s="61" t="str">
        <f>IFERROR(VLOOKUP($A73,Spieler!$A$11:$I$99,7,FALSE),"")</f>
        <v/>
      </c>
      <c r="H73" s="61" t="str">
        <f>IFERROR(VLOOKUP($A73,Spieler!$A$11:$I$99,8,FALSE),"")</f>
        <v/>
      </c>
      <c r="I73" s="61" t="str">
        <f>IFERROR(VLOOKUP($A73,Spieler!$A$11:$I$99,9,FALSE),"")</f>
        <v/>
      </c>
    </row>
    <row r="74" spans="2:9" x14ac:dyDescent="0.4">
      <c r="B74" s="67" t="str">
        <f>IFERROR(VLOOKUP($A74,Spieler!$A$11:$I$99,2,FALSE),"")</f>
        <v/>
      </c>
      <c r="C74" s="67" t="str">
        <f>IFERROR(VLOOKUP($A74,Spieler!$A$11:$I$99,3,FALSE),"")</f>
        <v/>
      </c>
      <c r="D74" s="61" t="str">
        <f t="shared" si="0"/>
        <v/>
      </c>
      <c r="E74" s="67" t="str">
        <f>IFERROR(VLOOKUP($A74,Spieler!$A$11:$I$99,5,FALSE),"")</f>
        <v/>
      </c>
      <c r="F74" s="67" t="str">
        <f>IFERROR(VLOOKUP($A74,Spieler!$A$11:$I$99,6,FALSE),"")</f>
        <v/>
      </c>
      <c r="G74" s="61" t="str">
        <f>IFERROR(VLOOKUP($A74,Spieler!$A$11:$I$99,7,FALSE),"")</f>
        <v/>
      </c>
      <c r="H74" s="61" t="str">
        <f>IFERROR(VLOOKUP($A74,Spieler!$A$11:$I$99,8,FALSE),"")</f>
        <v/>
      </c>
      <c r="I74" s="61" t="str">
        <f>IFERROR(VLOOKUP($A74,Spieler!$A$11:$I$99,9,FALSE),"")</f>
        <v/>
      </c>
    </row>
    <row r="75" spans="2:9" x14ac:dyDescent="0.4">
      <c r="B75" s="67" t="str">
        <f>IFERROR(VLOOKUP($A75,Spieler!$A$11:$I$99,2,FALSE),"")</f>
        <v/>
      </c>
      <c r="C75" s="67" t="str">
        <f>IFERROR(VLOOKUP($A75,Spieler!$A$11:$I$99,3,FALSE),"")</f>
        <v/>
      </c>
      <c r="D75" s="61" t="str">
        <f t="shared" si="0"/>
        <v/>
      </c>
      <c r="E75" s="67" t="str">
        <f>IFERROR(VLOOKUP($A75,Spieler!$A$11:$I$99,5,FALSE),"")</f>
        <v/>
      </c>
      <c r="F75" s="67" t="str">
        <f>IFERROR(VLOOKUP($A75,Spieler!$A$11:$I$99,6,FALSE),"")</f>
        <v/>
      </c>
      <c r="G75" s="61" t="str">
        <f>IFERROR(VLOOKUP($A75,Spieler!$A$11:$I$99,7,FALSE),"")</f>
        <v/>
      </c>
      <c r="H75" s="61" t="str">
        <f>IFERROR(VLOOKUP($A75,Spieler!$A$11:$I$99,8,FALSE),"")</f>
        <v/>
      </c>
      <c r="I75" s="61" t="str">
        <f>IFERROR(VLOOKUP($A75,Spieler!$A$11:$I$99,9,FALSE),"")</f>
        <v/>
      </c>
    </row>
    <row r="76" spans="2:9" x14ac:dyDescent="0.4">
      <c r="B76" s="67" t="str">
        <f>IFERROR(VLOOKUP($A76,Spieler!$A$11:$I$99,2,FALSE),"")</f>
        <v/>
      </c>
      <c r="C76" s="67" t="str">
        <f>IFERROR(VLOOKUP($A76,Spieler!$A$11:$I$99,3,FALSE),"")</f>
        <v/>
      </c>
      <c r="D76" s="61" t="str">
        <f t="shared" ref="D76:D101" si="1">IF(B76="","",YEAR(B76))</f>
        <v/>
      </c>
      <c r="E76" s="67" t="str">
        <f>IFERROR(VLOOKUP($A76,Spieler!$A$11:$I$99,5,FALSE),"")</f>
        <v/>
      </c>
      <c r="F76" s="67" t="str">
        <f>IFERROR(VLOOKUP($A76,Spieler!$A$11:$I$99,6,FALSE),"")</f>
        <v/>
      </c>
      <c r="G76" s="61" t="str">
        <f>IFERROR(VLOOKUP($A76,Spieler!$A$11:$I$99,7,FALSE),"")</f>
        <v/>
      </c>
      <c r="H76" s="61" t="str">
        <f>IFERROR(VLOOKUP($A76,Spieler!$A$11:$I$99,8,FALSE),"")</f>
        <v/>
      </c>
      <c r="I76" s="61" t="str">
        <f>IFERROR(VLOOKUP($A76,Spieler!$A$11:$I$99,9,FALSE),"")</f>
        <v/>
      </c>
    </row>
    <row r="77" spans="2:9" x14ac:dyDescent="0.4">
      <c r="B77" s="67" t="str">
        <f>IFERROR(VLOOKUP($A77,Spieler!$A$11:$I$99,2,FALSE),"")</f>
        <v/>
      </c>
      <c r="C77" s="67" t="str">
        <f>IFERROR(VLOOKUP($A77,Spieler!$A$11:$I$99,3,FALSE),"")</f>
        <v/>
      </c>
      <c r="D77" s="61" t="str">
        <f t="shared" si="1"/>
        <v/>
      </c>
      <c r="E77" s="67" t="str">
        <f>IFERROR(VLOOKUP($A77,Spieler!$A$11:$I$99,5,FALSE),"")</f>
        <v/>
      </c>
      <c r="F77" s="67" t="str">
        <f>IFERROR(VLOOKUP($A77,Spieler!$A$11:$I$99,6,FALSE),"")</f>
        <v/>
      </c>
      <c r="G77" s="61" t="str">
        <f>IFERROR(VLOOKUP($A77,Spieler!$A$11:$I$99,7,FALSE),"")</f>
        <v/>
      </c>
      <c r="H77" s="61" t="str">
        <f>IFERROR(VLOOKUP($A77,Spieler!$A$11:$I$99,8,FALSE),"")</f>
        <v/>
      </c>
      <c r="I77" s="61" t="str">
        <f>IFERROR(VLOOKUP($A77,Spieler!$A$11:$I$99,9,FALSE),"")</f>
        <v/>
      </c>
    </row>
    <row r="78" spans="2:9" x14ac:dyDescent="0.4">
      <c r="B78" s="67" t="str">
        <f>IFERROR(VLOOKUP($A78,Spieler!$A$11:$I$99,2,FALSE),"")</f>
        <v/>
      </c>
      <c r="C78" s="67" t="str">
        <f>IFERROR(VLOOKUP($A78,Spieler!$A$11:$I$99,3,FALSE),"")</f>
        <v/>
      </c>
      <c r="D78" s="61" t="str">
        <f t="shared" si="1"/>
        <v/>
      </c>
      <c r="E78" s="67" t="str">
        <f>IFERROR(VLOOKUP($A78,Spieler!$A$11:$I$99,5,FALSE),"")</f>
        <v/>
      </c>
      <c r="F78" s="67" t="str">
        <f>IFERROR(VLOOKUP($A78,Spieler!$A$11:$I$99,6,FALSE),"")</f>
        <v/>
      </c>
      <c r="G78" s="61" t="str">
        <f>IFERROR(VLOOKUP($A78,Spieler!$A$11:$I$99,7,FALSE),"")</f>
        <v/>
      </c>
      <c r="H78" s="61" t="str">
        <f>IFERROR(VLOOKUP($A78,Spieler!$A$11:$I$99,8,FALSE),"")</f>
        <v/>
      </c>
      <c r="I78" s="61" t="str">
        <f>IFERROR(VLOOKUP($A78,Spieler!$A$11:$I$99,9,FALSE),"")</f>
        <v/>
      </c>
    </row>
    <row r="79" spans="2:9" x14ac:dyDescent="0.4">
      <c r="B79" s="67" t="str">
        <f>IFERROR(VLOOKUP($A79,Spieler!$A$11:$I$99,2,FALSE),"")</f>
        <v/>
      </c>
      <c r="C79" s="67" t="str">
        <f>IFERROR(VLOOKUP($A79,Spieler!$A$11:$I$99,3,FALSE),"")</f>
        <v/>
      </c>
      <c r="D79" s="61" t="str">
        <f t="shared" si="1"/>
        <v/>
      </c>
      <c r="E79" s="67" t="str">
        <f>IFERROR(VLOOKUP($A79,Spieler!$A$11:$I$99,5,FALSE),"")</f>
        <v/>
      </c>
      <c r="F79" s="67" t="str">
        <f>IFERROR(VLOOKUP($A79,Spieler!$A$11:$I$99,6,FALSE),"")</f>
        <v/>
      </c>
      <c r="G79" s="61" t="str">
        <f>IFERROR(VLOOKUP($A79,Spieler!$A$11:$I$99,7,FALSE),"")</f>
        <v/>
      </c>
      <c r="H79" s="61" t="str">
        <f>IFERROR(VLOOKUP($A79,Spieler!$A$11:$I$99,8,FALSE),"")</f>
        <v/>
      </c>
      <c r="I79" s="61" t="str">
        <f>IFERROR(VLOOKUP($A79,Spieler!$A$11:$I$99,9,FALSE),"")</f>
        <v/>
      </c>
    </row>
    <row r="80" spans="2:9" x14ac:dyDescent="0.4">
      <c r="B80" s="67" t="str">
        <f>IFERROR(VLOOKUP($A80,Spieler!$A$11:$I$99,2,FALSE),"")</f>
        <v/>
      </c>
      <c r="C80" s="67" t="str">
        <f>IFERROR(VLOOKUP($A80,Spieler!$A$11:$I$99,3,FALSE),"")</f>
        <v/>
      </c>
      <c r="D80" s="61" t="str">
        <f t="shared" si="1"/>
        <v/>
      </c>
      <c r="E80" s="67" t="str">
        <f>IFERROR(VLOOKUP($A80,Spieler!$A$11:$I$99,5,FALSE),"")</f>
        <v/>
      </c>
      <c r="F80" s="67" t="str">
        <f>IFERROR(VLOOKUP($A80,Spieler!$A$11:$I$99,6,FALSE),"")</f>
        <v/>
      </c>
      <c r="G80" s="61" t="str">
        <f>IFERROR(VLOOKUP($A80,Spieler!$A$11:$I$99,7,FALSE),"")</f>
        <v/>
      </c>
      <c r="H80" s="61" t="str">
        <f>IFERROR(VLOOKUP($A80,Spieler!$A$11:$I$99,8,FALSE),"")</f>
        <v/>
      </c>
      <c r="I80" s="61" t="str">
        <f>IFERROR(VLOOKUP($A80,Spieler!$A$11:$I$99,9,FALSE),"")</f>
        <v/>
      </c>
    </row>
    <row r="81" spans="2:9" x14ac:dyDescent="0.4">
      <c r="B81" s="67" t="str">
        <f>IFERROR(VLOOKUP($A81,Spieler!$A$11:$I$99,2,FALSE),"")</f>
        <v/>
      </c>
      <c r="C81" s="67" t="str">
        <f>IFERROR(VLOOKUP($A81,Spieler!$A$11:$I$99,3,FALSE),"")</f>
        <v/>
      </c>
      <c r="D81" s="61" t="str">
        <f t="shared" si="1"/>
        <v/>
      </c>
      <c r="E81" s="67" t="str">
        <f>IFERROR(VLOOKUP($A81,Spieler!$A$11:$I$99,5,FALSE),"")</f>
        <v/>
      </c>
      <c r="F81" s="67" t="str">
        <f>IFERROR(VLOOKUP($A81,Spieler!$A$11:$I$99,6,FALSE),"")</f>
        <v/>
      </c>
      <c r="G81" s="61" t="str">
        <f>IFERROR(VLOOKUP($A81,Spieler!$A$11:$I$99,7,FALSE),"")</f>
        <v/>
      </c>
      <c r="H81" s="61" t="str">
        <f>IFERROR(VLOOKUP($A81,Spieler!$A$11:$I$99,8,FALSE),"")</f>
        <v/>
      </c>
      <c r="I81" s="61" t="str">
        <f>IFERROR(VLOOKUP($A81,Spieler!$A$11:$I$99,9,FALSE),"")</f>
        <v/>
      </c>
    </row>
    <row r="82" spans="2:9" x14ac:dyDescent="0.4">
      <c r="B82" s="67" t="str">
        <f>IFERROR(VLOOKUP($A82,Spieler!$A$11:$I$99,2,FALSE),"")</f>
        <v/>
      </c>
      <c r="C82" s="67" t="str">
        <f>IFERROR(VLOOKUP($A82,Spieler!$A$11:$I$99,3,FALSE),"")</f>
        <v/>
      </c>
      <c r="D82" s="61" t="str">
        <f t="shared" si="1"/>
        <v/>
      </c>
      <c r="E82" s="67" t="str">
        <f>IFERROR(VLOOKUP($A82,Spieler!$A$11:$I$99,5,FALSE),"")</f>
        <v/>
      </c>
      <c r="F82" s="67" t="str">
        <f>IFERROR(VLOOKUP($A82,Spieler!$A$11:$I$99,6,FALSE),"")</f>
        <v/>
      </c>
      <c r="G82" s="61" t="str">
        <f>IFERROR(VLOOKUP($A82,Spieler!$A$11:$I$99,7,FALSE),"")</f>
        <v/>
      </c>
      <c r="H82" s="61" t="str">
        <f>IFERROR(VLOOKUP($A82,Spieler!$A$11:$I$99,8,FALSE),"")</f>
        <v/>
      </c>
      <c r="I82" s="61" t="str">
        <f>IFERROR(VLOOKUP($A82,Spieler!$A$11:$I$99,9,FALSE),"")</f>
        <v/>
      </c>
    </row>
    <row r="83" spans="2:9" x14ac:dyDescent="0.4">
      <c r="B83" s="67" t="str">
        <f>IFERROR(VLOOKUP($A83,Spieler!$A$11:$I$99,2,FALSE),"")</f>
        <v/>
      </c>
      <c r="C83" s="67" t="str">
        <f>IFERROR(VLOOKUP($A83,Spieler!$A$11:$I$99,3,FALSE),"")</f>
        <v/>
      </c>
      <c r="D83" s="61" t="str">
        <f t="shared" si="1"/>
        <v/>
      </c>
      <c r="E83" s="67" t="str">
        <f>IFERROR(VLOOKUP($A83,Spieler!$A$11:$I$99,5,FALSE),"")</f>
        <v/>
      </c>
      <c r="F83" s="67" t="str">
        <f>IFERROR(VLOOKUP($A83,Spieler!$A$11:$I$99,6,FALSE),"")</f>
        <v/>
      </c>
      <c r="G83" s="61" t="str">
        <f>IFERROR(VLOOKUP($A83,Spieler!$A$11:$I$99,7,FALSE),"")</f>
        <v/>
      </c>
      <c r="H83" s="61" t="str">
        <f>IFERROR(VLOOKUP($A83,Spieler!$A$11:$I$99,8,FALSE),"")</f>
        <v/>
      </c>
      <c r="I83" s="61" t="str">
        <f>IFERROR(VLOOKUP($A83,Spieler!$A$11:$I$99,9,FALSE),"")</f>
        <v/>
      </c>
    </row>
    <row r="84" spans="2:9" x14ac:dyDescent="0.4">
      <c r="B84" s="67" t="str">
        <f>IFERROR(VLOOKUP($A84,Spieler!$A$11:$I$99,2,FALSE),"")</f>
        <v/>
      </c>
      <c r="C84" s="67" t="str">
        <f>IFERROR(VLOOKUP($A84,Spieler!$A$11:$I$99,3,FALSE),"")</f>
        <v/>
      </c>
      <c r="D84" s="61" t="str">
        <f t="shared" si="1"/>
        <v/>
      </c>
      <c r="E84" s="67" t="str">
        <f>IFERROR(VLOOKUP($A84,Spieler!$A$11:$I$99,5,FALSE),"")</f>
        <v/>
      </c>
      <c r="F84" s="67" t="str">
        <f>IFERROR(VLOOKUP($A84,Spieler!$A$11:$I$99,6,FALSE),"")</f>
        <v/>
      </c>
      <c r="G84" s="61" t="str">
        <f>IFERROR(VLOOKUP($A84,Spieler!$A$11:$I$99,7,FALSE),"")</f>
        <v/>
      </c>
      <c r="H84" s="61" t="str">
        <f>IFERROR(VLOOKUP($A84,Spieler!$A$11:$I$99,8,FALSE),"")</f>
        <v/>
      </c>
      <c r="I84" s="61" t="str">
        <f>IFERROR(VLOOKUP($A84,Spieler!$A$11:$I$99,9,FALSE),"")</f>
        <v/>
      </c>
    </row>
    <row r="85" spans="2:9" x14ac:dyDescent="0.4">
      <c r="B85" s="67" t="str">
        <f>IFERROR(VLOOKUP($A85,Spieler!$A$11:$I$99,2,FALSE),"")</f>
        <v/>
      </c>
      <c r="C85" s="67" t="str">
        <f>IFERROR(VLOOKUP($A85,Spieler!$A$11:$I$99,3,FALSE),"")</f>
        <v/>
      </c>
      <c r="D85" s="61" t="str">
        <f t="shared" si="1"/>
        <v/>
      </c>
      <c r="E85" s="67" t="str">
        <f>IFERROR(VLOOKUP($A85,Spieler!$A$11:$I$99,5,FALSE),"")</f>
        <v/>
      </c>
      <c r="F85" s="67" t="str">
        <f>IFERROR(VLOOKUP($A85,Spieler!$A$11:$I$99,6,FALSE),"")</f>
        <v/>
      </c>
      <c r="G85" s="61" t="str">
        <f>IFERROR(VLOOKUP($A85,Spieler!$A$11:$I$99,7,FALSE),"")</f>
        <v/>
      </c>
      <c r="H85" s="61" t="str">
        <f>IFERROR(VLOOKUP($A85,Spieler!$A$11:$I$99,8,FALSE),"")</f>
        <v/>
      </c>
      <c r="I85" s="61" t="str">
        <f>IFERROR(VLOOKUP($A85,Spieler!$A$11:$I$99,9,FALSE),"")</f>
        <v/>
      </c>
    </row>
    <row r="86" spans="2:9" x14ac:dyDescent="0.4">
      <c r="B86" s="67" t="str">
        <f>IFERROR(VLOOKUP($A86,Spieler!$A$11:$I$99,2,FALSE),"")</f>
        <v/>
      </c>
      <c r="C86" s="67" t="str">
        <f>IFERROR(VLOOKUP($A86,Spieler!$A$11:$I$99,3,FALSE),"")</f>
        <v/>
      </c>
      <c r="D86" s="61" t="str">
        <f t="shared" si="1"/>
        <v/>
      </c>
      <c r="E86" s="67" t="str">
        <f>IFERROR(VLOOKUP($A86,Spieler!$A$11:$I$99,5,FALSE),"")</f>
        <v/>
      </c>
      <c r="F86" s="67" t="str">
        <f>IFERROR(VLOOKUP($A86,Spieler!$A$11:$I$99,6,FALSE),"")</f>
        <v/>
      </c>
      <c r="G86" s="61" t="str">
        <f>IFERROR(VLOOKUP($A86,Spieler!$A$11:$I$99,7,FALSE),"")</f>
        <v/>
      </c>
      <c r="H86" s="61" t="str">
        <f>IFERROR(VLOOKUP($A86,Spieler!$A$11:$I$99,8,FALSE),"")</f>
        <v/>
      </c>
      <c r="I86" s="61" t="str">
        <f>IFERROR(VLOOKUP($A86,Spieler!$A$11:$I$99,9,FALSE),"")</f>
        <v/>
      </c>
    </row>
    <row r="87" spans="2:9" x14ac:dyDescent="0.4">
      <c r="B87" s="67" t="str">
        <f>IFERROR(VLOOKUP($A87,Spieler!$A$11:$I$99,2,FALSE),"")</f>
        <v/>
      </c>
      <c r="C87" s="67" t="str">
        <f>IFERROR(VLOOKUP($A87,Spieler!$A$11:$I$99,3,FALSE),"")</f>
        <v/>
      </c>
      <c r="D87" s="61" t="str">
        <f t="shared" si="1"/>
        <v/>
      </c>
      <c r="E87" s="67" t="str">
        <f>IFERROR(VLOOKUP($A87,Spieler!$A$11:$I$99,5,FALSE),"")</f>
        <v/>
      </c>
      <c r="F87" s="67" t="str">
        <f>IFERROR(VLOOKUP($A87,Spieler!$A$11:$I$99,6,FALSE),"")</f>
        <v/>
      </c>
      <c r="G87" s="61" t="str">
        <f>IFERROR(VLOOKUP($A87,Spieler!$A$11:$I$99,7,FALSE),"")</f>
        <v/>
      </c>
      <c r="H87" s="61" t="str">
        <f>IFERROR(VLOOKUP($A87,Spieler!$A$11:$I$99,8,FALSE),"")</f>
        <v/>
      </c>
      <c r="I87" s="61" t="str">
        <f>IFERROR(VLOOKUP($A87,Spieler!$A$11:$I$99,9,FALSE),"")</f>
        <v/>
      </c>
    </row>
    <row r="88" spans="2:9" x14ac:dyDescent="0.4">
      <c r="B88" s="67" t="str">
        <f>IFERROR(VLOOKUP($A88,Spieler!$A$11:$I$99,2,FALSE),"")</f>
        <v/>
      </c>
      <c r="C88" s="67" t="str">
        <f>IFERROR(VLOOKUP($A88,Spieler!$A$11:$I$99,3,FALSE),"")</f>
        <v/>
      </c>
      <c r="D88" s="61" t="str">
        <f t="shared" si="1"/>
        <v/>
      </c>
      <c r="E88" s="67" t="str">
        <f>IFERROR(VLOOKUP($A88,Spieler!$A$11:$I$99,5,FALSE),"")</f>
        <v/>
      </c>
      <c r="F88" s="67" t="str">
        <f>IFERROR(VLOOKUP($A88,Spieler!$A$11:$I$99,6,FALSE),"")</f>
        <v/>
      </c>
      <c r="G88" s="61" t="str">
        <f>IFERROR(VLOOKUP($A88,Spieler!$A$11:$I$99,7,FALSE),"")</f>
        <v/>
      </c>
      <c r="H88" s="61" t="str">
        <f>IFERROR(VLOOKUP($A88,Spieler!$A$11:$I$99,8,FALSE),"")</f>
        <v/>
      </c>
      <c r="I88" s="61" t="str">
        <f>IFERROR(VLOOKUP($A88,Spieler!$A$11:$I$99,9,FALSE),"")</f>
        <v/>
      </c>
    </row>
    <row r="89" spans="2:9" x14ac:dyDescent="0.4">
      <c r="B89" s="67" t="str">
        <f>IFERROR(VLOOKUP($A89,Spieler!$A$11:$I$99,2,FALSE),"")</f>
        <v/>
      </c>
      <c r="C89" s="67" t="str">
        <f>IFERROR(VLOOKUP($A89,Spieler!$A$11:$I$99,3,FALSE),"")</f>
        <v/>
      </c>
      <c r="D89" s="61" t="str">
        <f t="shared" si="1"/>
        <v/>
      </c>
      <c r="E89" s="67" t="str">
        <f>IFERROR(VLOOKUP($A89,Spieler!$A$11:$I$99,5,FALSE),"")</f>
        <v/>
      </c>
      <c r="F89" s="67" t="str">
        <f>IFERROR(VLOOKUP($A89,Spieler!$A$11:$I$99,6,FALSE),"")</f>
        <v/>
      </c>
      <c r="G89" s="61" t="str">
        <f>IFERROR(VLOOKUP($A89,Spieler!$A$11:$I$99,7,FALSE),"")</f>
        <v/>
      </c>
      <c r="H89" s="61" t="str">
        <f>IFERROR(VLOOKUP($A89,Spieler!$A$11:$I$99,8,FALSE),"")</f>
        <v/>
      </c>
      <c r="I89" s="61" t="str">
        <f>IFERROR(VLOOKUP($A89,Spieler!$A$11:$I$99,9,FALSE),"")</f>
        <v/>
      </c>
    </row>
    <row r="90" spans="2:9" x14ac:dyDescent="0.4">
      <c r="B90" s="67" t="str">
        <f>IFERROR(VLOOKUP($A90,Spieler!$A$11:$I$99,2,FALSE),"")</f>
        <v/>
      </c>
      <c r="C90" s="67" t="str">
        <f>IFERROR(VLOOKUP($A90,Spieler!$A$11:$I$99,3,FALSE),"")</f>
        <v/>
      </c>
      <c r="D90" s="61" t="str">
        <f t="shared" si="1"/>
        <v/>
      </c>
      <c r="E90" s="67" t="str">
        <f>IFERROR(VLOOKUP($A90,Spieler!$A$11:$I$99,5,FALSE),"")</f>
        <v/>
      </c>
      <c r="F90" s="67" t="str">
        <f>IFERROR(VLOOKUP($A90,Spieler!$A$11:$I$99,6,FALSE),"")</f>
        <v/>
      </c>
      <c r="G90" s="61" t="str">
        <f>IFERROR(VLOOKUP($A90,Spieler!$A$11:$I$99,7,FALSE),"")</f>
        <v/>
      </c>
      <c r="H90" s="61" t="str">
        <f>IFERROR(VLOOKUP($A90,Spieler!$A$11:$I$99,8,FALSE),"")</f>
        <v/>
      </c>
      <c r="I90" s="61" t="str">
        <f>IFERROR(VLOOKUP($A90,Spieler!$A$11:$I$99,9,FALSE),"")</f>
        <v/>
      </c>
    </row>
    <row r="91" spans="2:9" x14ac:dyDescent="0.4">
      <c r="B91" s="67" t="str">
        <f>IFERROR(VLOOKUP($A91,Spieler!$A$11:$I$99,2,FALSE),"")</f>
        <v/>
      </c>
      <c r="C91" s="67" t="str">
        <f>IFERROR(VLOOKUP($A91,Spieler!$A$11:$I$99,3,FALSE),"")</f>
        <v/>
      </c>
      <c r="D91" s="61" t="str">
        <f t="shared" si="1"/>
        <v/>
      </c>
      <c r="E91" s="67" t="str">
        <f>IFERROR(VLOOKUP($A91,Spieler!$A$11:$I$99,5,FALSE),"")</f>
        <v/>
      </c>
      <c r="F91" s="67" t="str">
        <f>IFERROR(VLOOKUP($A91,Spieler!$A$11:$I$99,6,FALSE),"")</f>
        <v/>
      </c>
      <c r="G91" s="61" t="str">
        <f>IFERROR(VLOOKUP($A91,Spieler!$A$11:$I$99,7,FALSE),"")</f>
        <v/>
      </c>
      <c r="H91" s="61" t="str">
        <f>IFERROR(VLOOKUP($A91,Spieler!$A$11:$I$99,8,FALSE),"")</f>
        <v/>
      </c>
      <c r="I91" s="61" t="str">
        <f>IFERROR(VLOOKUP($A91,Spieler!$A$11:$I$99,9,FALSE),"")</f>
        <v/>
      </c>
    </row>
    <row r="92" spans="2:9" x14ac:dyDescent="0.4">
      <c r="B92" s="67" t="str">
        <f>IFERROR(VLOOKUP($A92,Spieler!$A$11:$I$99,2,FALSE),"")</f>
        <v/>
      </c>
      <c r="C92" s="67" t="str">
        <f>IFERROR(VLOOKUP($A92,Spieler!$A$11:$I$99,3,FALSE),"")</f>
        <v/>
      </c>
      <c r="D92" s="61" t="str">
        <f t="shared" si="1"/>
        <v/>
      </c>
      <c r="E92" s="67" t="str">
        <f>IFERROR(VLOOKUP($A92,Spieler!$A$11:$I$99,5,FALSE),"")</f>
        <v/>
      </c>
      <c r="F92" s="67" t="str">
        <f>IFERROR(VLOOKUP($A92,Spieler!$A$11:$I$99,6,FALSE),"")</f>
        <v/>
      </c>
      <c r="G92" s="61" t="str">
        <f>IFERROR(VLOOKUP($A92,Spieler!$A$11:$I$99,7,FALSE),"")</f>
        <v/>
      </c>
      <c r="H92" s="61" t="str">
        <f>IFERROR(VLOOKUP($A92,Spieler!$A$11:$I$99,8,FALSE),"")</f>
        <v/>
      </c>
      <c r="I92" s="61" t="str">
        <f>IFERROR(VLOOKUP($A92,Spieler!$A$11:$I$99,9,FALSE),"")</f>
        <v/>
      </c>
    </row>
    <row r="93" spans="2:9" x14ac:dyDescent="0.4">
      <c r="B93" s="67" t="str">
        <f>IFERROR(VLOOKUP($A93,Spieler!$A$11:$I$99,2,FALSE),"")</f>
        <v/>
      </c>
      <c r="C93" s="67" t="str">
        <f>IFERROR(VLOOKUP($A93,Spieler!$A$11:$I$99,3,FALSE),"")</f>
        <v/>
      </c>
      <c r="D93" s="61" t="str">
        <f t="shared" si="1"/>
        <v/>
      </c>
      <c r="E93" s="67" t="str">
        <f>IFERROR(VLOOKUP($A93,Spieler!$A$11:$I$99,5,FALSE),"")</f>
        <v/>
      </c>
      <c r="F93" s="67" t="str">
        <f>IFERROR(VLOOKUP($A93,Spieler!$A$11:$I$99,6,FALSE),"")</f>
        <v/>
      </c>
      <c r="G93" s="61" t="str">
        <f>IFERROR(VLOOKUP($A93,Spieler!$A$11:$I$99,7,FALSE),"")</f>
        <v/>
      </c>
      <c r="H93" s="61" t="str">
        <f>IFERROR(VLOOKUP($A93,Spieler!$A$11:$I$99,8,FALSE),"")</f>
        <v/>
      </c>
      <c r="I93" s="61" t="str">
        <f>IFERROR(VLOOKUP($A93,Spieler!$A$11:$I$99,9,FALSE),"")</f>
        <v/>
      </c>
    </row>
    <row r="94" spans="2:9" x14ac:dyDescent="0.4">
      <c r="B94" s="67" t="str">
        <f>IFERROR(VLOOKUP($A94,Spieler!$A$11:$I$99,2,FALSE),"")</f>
        <v/>
      </c>
      <c r="C94" s="67" t="str">
        <f>IFERROR(VLOOKUP($A94,Spieler!$A$11:$I$99,3,FALSE),"")</f>
        <v/>
      </c>
      <c r="D94" s="61" t="str">
        <f t="shared" si="1"/>
        <v/>
      </c>
      <c r="E94" s="67" t="str">
        <f>IFERROR(VLOOKUP($A94,Spieler!$A$11:$I$99,5,FALSE),"")</f>
        <v/>
      </c>
      <c r="F94" s="67" t="str">
        <f>IFERROR(VLOOKUP($A94,Spieler!$A$11:$I$99,6,FALSE),"")</f>
        <v/>
      </c>
      <c r="G94" s="61" t="str">
        <f>IFERROR(VLOOKUP($A94,Spieler!$A$11:$I$99,7,FALSE),"")</f>
        <v/>
      </c>
      <c r="H94" s="61" t="str">
        <f>IFERROR(VLOOKUP($A94,Spieler!$A$11:$I$99,8,FALSE),"")</f>
        <v/>
      </c>
      <c r="I94" s="61" t="str">
        <f>IFERROR(VLOOKUP($A94,Spieler!$A$11:$I$99,9,FALSE),"")</f>
        <v/>
      </c>
    </row>
    <row r="95" spans="2:9" x14ac:dyDescent="0.4">
      <c r="B95" s="67" t="str">
        <f>IFERROR(VLOOKUP($A95,Spieler!$A$11:$I$99,2,FALSE),"")</f>
        <v/>
      </c>
      <c r="C95" s="67" t="str">
        <f>IFERROR(VLOOKUP($A95,Spieler!$A$11:$I$99,3,FALSE),"")</f>
        <v/>
      </c>
      <c r="D95" s="61" t="str">
        <f t="shared" si="1"/>
        <v/>
      </c>
      <c r="E95" s="67" t="str">
        <f>IFERROR(VLOOKUP($A95,Spieler!$A$11:$I$99,5,FALSE),"")</f>
        <v/>
      </c>
      <c r="F95" s="67" t="str">
        <f>IFERROR(VLOOKUP($A95,Spieler!$A$11:$I$99,6,FALSE),"")</f>
        <v/>
      </c>
      <c r="G95" s="61" t="str">
        <f>IFERROR(VLOOKUP($A95,Spieler!$A$11:$I$99,7,FALSE),"")</f>
        <v/>
      </c>
      <c r="H95" s="61" t="str">
        <f>IFERROR(VLOOKUP($A95,Spieler!$A$11:$I$99,8,FALSE),"")</f>
        <v/>
      </c>
      <c r="I95" s="61" t="str">
        <f>IFERROR(VLOOKUP($A95,Spieler!$A$11:$I$99,9,FALSE),"")</f>
        <v/>
      </c>
    </row>
    <row r="96" spans="2:9" x14ac:dyDescent="0.4">
      <c r="B96" s="67" t="str">
        <f>IFERROR(VLOOKUP($A96,Spieler!$A$11:$I$99,2,FALSE),"")</f>
        <v/>
      </c>
      <c r="C96" s="67" t="str">
        <f>IFERROR(VLOOKUP($A96,Spieler!$A$11:$I$99,3,FALSE),"")</f>
        <v/>
      </c>
      <c r="D96" s="61" t="str">
        <f t="shared" si="1"/>
        <v/>
      </c>
      <c r="E96" s="67" t="str">
        <f>IFERROR(VLOOKUP($A96,Spieler!$A$11:$I$99,5,FALSE),"")</f>
        <v/>
      </c>
      <c r="F96" s="67" t="str">
        <f>IFERROR(VLOOKUP($A96,Spieler!$A$11:$I$99,6,FALSE),"")</f>
        <v/>
      </c>
      <c r="G96" s="61" t="str">
        <f>IFERROR(VLOOKUP($A96,Spieler!$A$11:$I$99,7,FALSE),"")</f>
        <v/>
      </c>
      <c r="H96" s="61" t="str">
        <f>IFERROR(VLOOKUP($A96,Spieler!$A$11:$I$99,8,FALSE),"")</f>
        <v/>
      </c>
      <c r="I96" s="61" t="str">
        <f>IFERROR(VLOOKUP($A96,Spieler!$A$11:$I$99,9,FALSE),"")</f>
        <v/>
      </c>
    </row>
    <row r="97" spans="2:9" x14ac:dyDescent="0.4">
      <c r="B97" s="67" t="str">
        <f>IFERROR(VLOOKUP($A97,Spieler!$A$11:$I$99,2,FALSE),"")</f>
        <v/>
      </c>
      <c r="C97" s="67" t="str">
        <f>IFERROR(VLOOKUP($A97,Spieler!$A$11:$I$99,3,FALSE),"")</f>
        <v/>
      </c>
      <c r="D97" s="61" t="str">
        <f t="shared" si="1"/>
        <v/>
      </c>
      <c r="E97" s="67" t="str">
        <f>IFERROR(VLOOKUP($A97,Spieler!$A$11:$I$99,5,FALSE),"")</f>
        <v/>
      </c>
      <c r="F97" s="67" t="str">
        <f>IFERROR(VLOOKUP($A97,Spieler!$A$11:$I$99,6,FALSE),"")</f>
        <v/>
      </c>
      <c r="G97" s="61" t="str">
        <f>IFERROR(VLOOKUP($A97,Spieler!$A$11:$I$99,7,FALSE),"")</f>
        <v/>
      </c>
      <c r="H97" s="61" t="str">
        <f>IFERROR(VLOOKUP($A97,Spieler!$A$11:$I$99,8,FALSE),"")</f>
        <v/>
      </c>
      <c r="I97" s="61" t="str">
        <f>IFERROR(VLOOKUP($A97,Spieler!$A$11:$I$99,9,FALSE),"")</f>
        <v/>
      </c>
    </row>
    <row r="98" spans="2:9" x14ac:dyDescent="0.4">
      <c r="B98" s="67" t="str">
        <f>IFERROR(VLOOKUP($A98,Spieler!$A$11:$I$99,2,FALSE),"")</f>
        <v/>
      </c>
      <c r="C98" s="67" t="str">
        <f>IFERROR(VLOOKUP($A98,Spieler!$A$11:$I$99,3,FALSE),"")</f>
        <v/>
      </c>
      <c r="D98" s="61" t="str">
        <f t="shared" si="1"/>
        <v/>
      </c>
      <c r="E98" s="67" t="str">
        <f>IFERROR(VLOOKUP($A98,Spieler!$A$11:$I$99,5,FALSE),"")</f>
        <v/>
      </c>
      <c r="F98" s="67" t="str">
        <f>IFERROR(VLOOKUP($A98,Spieler!$A$11:$I$99,6,FALSE),"")</f>
        <v/>
      </c>
      <c r="G98" s="61" t="str">
        <f>IFERROR(VLOOKUP($A98,Spieler!$A$11:$I$99,7,FALSE),"")</f>
        <v/>
      </c>
      <c r="H98" s="61" t="str">
        <f>IFERROR(VLOOKUP($A98,Spieler!$A$11:$I$99,8,FALSE),"")</f>
        <v/>
      </c>
      <c r="I98" s="61" t="str">
        <f>IFERROR(VLOOKUP($A98,Spieler!$A$11:$I$99,9,FALSE),"")</f>
        <v/>
      </c>
    </row>
    <row r="99" spans="2:9" x14ac:dyDescent="0.4">
      <c r="B99" s="67" t="str">
        <f>IFERROR(VLOOKUP($A99,Spieler!$A$11:$I$99,2,FALSE),"")</f>
        <v/>
      </c>
      <c r="C99" s="67" t="str">
        <f>IFERROR(VLOOKUP($A99,Spieler!$A$11:$I$99,3,FALSE),"")</f>
        <v/>
      </c>
      <c r="D99" s="61" t="str">
        <f t="shared" si="1"/>
        <v/>
      </c>
      <c r="E99" s="67" t="str">
        <f>IFERROR(VLOOKUP($A99,Spieler!$A$11:$I$99,5,FALSE),"")</f>
        <v/>
      </c>
      <c r="F99" s="67" t="str">
        <f>IFERROR(VLOOKUP($A99,Spieler!$A$11:$I$99,6,FALSE),"")</f>
        <v/>
      </c>
      <c r="G99" s="61" t="str">
        <f>IFERROR(VLOOKUP($A99,Spieler!$A$11:$I$99,7,FALSE),"")</f>
        <v/>
      </c>
      <c r="H99" s="61" t="str">
        <f>IFERROR(VLOOKUP($A99,Spieler!$A$11:$I$99,8,FALSE),"")</f>
        <v/>
      </c>
      <c r="I99" s="61" t="str">
        <f>IFERROR(VLOOKUP($A99,Spieler!$A$11:$I$99,9,FALSE),"")</f>
        <v/>
      </c>
    </row>
    <row r="100" spans="2:9" x14ac:dyDescent="0.4">
      <c r="B100" s="67" t="str">
        <f>IFERROR(VLOOKUP($A100,Spieler!$A$11:$I$99,2,FALSE),"")</f>
        <v/>
      </c>
      <c r="C100" s="67" t="str">
        <f>IFERROR(VLOOKUP($A100,Spieler!$A$11:$I$99,3,FALSE),"")</f>
        <v/>
      </c>
      <c r="D100" s="61" t="str">
        <f t="shared" si="1"/>
        <v/>
      </c>
      <c r="E100" s="67" t="str">
        <f>IFERROR(VLOOKUP($A100,Spieler!$A$11:$I$99,5,FALSE),"")</f>
        <v/>
      </c>
      <c r="F100" s="67" t="str">
        <f>IFERROR(VLOOKUP($A100,Spieler!$A$11:$I$99,6,FALSE),"")</f>
        <v/>
      </c>
      <c r="G100" s="61" t="str">
        <f>IFERROR(VLOOKUP($A100,Spieler!$A$11:$I$99,7,FALSE),"")</f>
        <v/>
      </c>
      <c r="H100" s="61" t="str">
        <f>IFERROR(VLOOKUP($A100,Spieler!$A$11:$I$99,8,FALSE),"")</f>
        <v/>
      </c>
      <c r="I100" s="61" t="str">
        <f>IFERROR(VLOOKUP($A100,Spieler!$A$11:$I$99,9,FALSE),"")</f>
        <v/>
      </c>
    </row>
    <row r="101" spans="2:9" x14ac:dyDescent="0.4">
      <c r="B101" s="67" t="str">
        <f>IFERROR(VLOOKUP($A101,Spieler!$A$11:$I$99,2,FALSE),"")</f>
        <v/>
      </c>
      <c r="C101" s="67" t="str">
        <f>IFERROR(VLOOKUP($A101,Spieler!$A$11:$I$99,3,FALSE),"")</f>
        <v/>
      </c>
      <c r="D101" s="61" t="str">
        <f t="shared" si="1"/>
        <v/>
      </c>
      <c r="E101" s="67" t="str">
        <f>IFERROR(VLOOKUP($A101,Spieler!$A$11:$I$99,5,FALSE),"")</f>
        <v/>
      </c>
      <c r="F101" s="67" t="str">
        <f>IFERROR(VLOOKUP($A101,Spieler!$A$11:$I$99,6,FALSE),"")</f>
        <v/>
      </c>
      <c r="G101" s="61" t="str">
        <f>IFERROR(VLOOKUP($A101,Spieler!$A$11:$I$99,7,FALSE),"")</f>
        <v/>
      </c>
      <c r="H101" s="61" t="str">
        <f>IFERROR(VLOOKUP($A101,Spieler!$A$11:$I$99,8,FALSE),"")</f>
        <v/>
      </c>
      <c r="I101" s="61" t="str">
        <f>IFERROR(VLOOKUP($A101,Spieler!$A$11:$I$99,9,FALSE),"")</f>
        <v/>
      </c>
    </row>
  </sheetData>
  <mergeCells count="7">
    <mergeCell ref="A2:F5"/>
    <mergeCell ref="G9:I9"/>
    <mergeCell ref="B9:B10"/>
    <mergeCell ref="C9:C10"/>
    <mergeCell ref="D9:D10"/>
    <mergeCell ref="E9:E10"/>
    <mergeCell ref="F9:F10"/>
  </mergeCells>
  <phoneticPr fontId="7" type="noConversion"/>
  <pageMargins left="0.55000000000000004" right="0.78740157480314965" top="0.61" bottom="1.0236220472440944" header="0.37" footer="0.78740157480314965"/>
  <pageSetup paperSize="9" scale="94" orientation="portrait" useFirstPageNumber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2:BB35"/>
  <sheetViews>
    <sheetView zoomScaleNormal="100" zoomScaleSheetLayoutView="100" workbookViewId="0">
      <selection activeCell="A30" sqref="A30"/>
    </sheetView>
  </sheetViews>
  <sheetFormatPr baseColWidth="10" defaultColWidth="11.44140625" defaultRowHeight="12.3" outlineLevelCol="1" x14ac:dyDescent="0.4"/>
  <cols>
    <col min="1" max="1" width="21.44140625" customWidth="1"/>
    <col min="2" max="2" width="12" customWidth="1"/>
    <col min="3" max="3" width="8.1640625" customWidth="1"/>
    <col min="4" max="4" width="6" customWidth="1"/>
    <col min="5" max="5" width="5" customWidth="1"/>
    <col min="6" max="6" width="9" customWidth="1"/>
    <col min="7" max="15" width="11.44140625" hidden="1" customWidth="1" outlineLevel="1"/>
    <col min="16" max="16" width="11.44140625" style="1" hidden="1" customWidth="1" outlineLevel="1"/>
    <col min="17" max="27" width="11.44140625" hidden="1" customWidth="1" outlineLevel="1"/>
    <col min="28" max="28" width="11.44140625" style="1" hidden="1" customWidth="1" outlineLevel="1"/>
    <col min="29" max="29" width="11.44140625" hidden="1" customWidth="1" outlineLevel="1"/>
    <col min="30" max="30" width="11.44140625" style="2" hidden="1" customWidth="1" outlineLevel="1"/>
    <col min="31" max="31" width="11.44140625" hidden="1" customWidth="1" outlineLevel="1"/>
    <col min="32" max="32" width="11.44140625" style="2" hidden="1" customWidth="1" outlineLevel="1"/>
    <col min="33" max="37" width="11.44140625" hidden="1" customWidth="1" outlineLevel="1"/>
    <col min="38" max="38" width="11.44140625" style="3" hidden="1" customWidth="1" outlineLevel="1"/>
    <col min="39" max="44" width="11.44140625" hidden="1" customWidth="1" outlineLevel="1"/>
    <col min="45" max="45" width="0" hidden="1" customWidth="1" collapsed="1"/>
    <col min="46" max="47" width="0" hidden="1" customWidth="1"/>
    <col min="48" max="48" width="10.83203125" hidden="1" customWidth="1"/>
    <col min="49" max="49" width="10.1640625" style="2" hidden="1" customWidth="1"/>
    <col min="50" max="50" width="9.5546875" hidden="1" customWidth="1"/>
    <col min="51" max="51" width="0" hidden="1" customWidth="1"/>
  </cols>
  <sheetData>
    <row r="2" spans="1:54" ht="12.75" customHeight="1" x14ac:dyDescent="0.4">
      <c r="A2" s="82"/>
      <c r="B2" s="82"/>
      <c r="C2" s="82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</row>
    <row r="3" spans="1:54" ht="12.75" customHeight="1" x14ac:dyDescent="0.4">
      <c r="A3" s="82"/>
      <c r="B3" s="82"/>
      <c r="C3" s="82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</row>
    <row r="4" spans="1:54" ht="12.75" customHeight="1" x14ac:dyDescent="0.4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</row>
    <row r="5" spans="1:54" ht="12" customHeight="1" x14ac:dyDescent="0.4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</row>
    <row r="6" spans="1:54" x14ac:dyDescent="0.4">
      <c r="AF6"/>
    </row>
    <row r="7" spans="1:54" ht="15" x14ac:dyDescent="0.5">
      <c r="A7" s="4" t="s">
        <v>65</v>
      </c>
      <c r="B7" s="5" t="s">
        <v>46</v>
      </c>
      <c r="AF7"/>
    </row>
    <row r="8" spans="1:54" ht="5.25" customHeight="1" x14ac:dyDescent="0.4">
      <c r="B8" s="6"/>
    </row>
    <row r="9" spans="1:54" ht="25.5" customHeight="1" x14ac:dyDescent="0.4">
      <c r="A9" s="7" t="s">
        <v>0</v>
      </c>
      <c r="B9" s="7" t="s">
        <v>1</v>
      </c>
      <c r="C9" s="7" t="s">
        <v>2</v>
      </c>
      <c r="D9" s="8" t="s">
        <v>3</v>
      </c>
      <c r="E9" s="8" t="s">
        <v>4</v>
      </c>
      <c r="F9" s="8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  <c r="L9" s="7" t="s">
        <v>7</v>
      </c>
      <c r="M9" s="7" t="s">
        <v>8</v>
      </c>
      <c r="N9" s="7" t="s">
        <v>11</v>
      </c>
      <c r="O9" s="7" t="s">
        <v>10</v>
      </c>
      <c r="P9" s="7" t="s">
        <v>7</v>
      </c>
      <c r="Q9" s="7" t="s">
        <v>12</v>
      </c>
      <c r="R9" s="7" t="s">
        <v>13</v>
      </c>
      <c r="S9" s="7" t="s">
        <v>7</v>
      </c>
      <c r="T9" s="7" t="s">
        <v>12</v>
      </c>
      <c r="U9" s="7" t="s">
        <v>14</v>
      </c>
      <c r="V9" s="7" t="s">
        <v>7</v>
      </c>
      <c r="W9" s="7" t="s">
        <v>12</v>
      </c>
      <c r="X9" s="7" t="s">
        <v>9</v>
      </c>
      <c r="Y9" s="7" t="s">
        <v>7</v>
      </c>
      <c r="Z9" s="7" t="s">
        <v>12</v>
      </c>
      <c r="AA9" s="7" t="s">
        <v>15</v>
      </c>
      <c r="AB9" s="7" t="s">
        <v>7</v>
      </c>
      <c r="AC9" s="7" t="s">
        <v>12</v>
      </c>
      <c r="AD9" s="8" t="s">
        <v>16</v>
      </c>
      <c r="AE9" s="8" t="s">
        <v>10</v>
      </c>
      <c r="AF9" s="8" t="s">
        <v>7</v>
      </c>
      <c r="AG9" s="7" t="s">
        <v>12</v>
      </c>
      <c r="AH9" s="8" t="s">
        <v>14</v>
      </c>
      <c r="AI9" s="8" t="s">
        <v>17</v>
      </c>
      <c r="AJ9" s="8" t="s">
        <v>7</v>
      </c>
      <c r="AK9" s="8" t="s">
        <v>12</v>
      </c>
      <c r="AL9" s="8" t="s">
        <v>9</v>
      </c>
      <c r="AM9" s="8" t="s">
        <v>7</v>
      </c>
      <c r="AN9" s="8" t="s">
        <v>12</v>
      </c>
      <c r="AO9" s="8" t="s">
        <v>15</v>
      </c>
      <c r="AP9" s="9" t="s">
        <v>17</v>
      </c>
      <c r="AQ9" s="8" t="s">
        <v>7</v>
      </c>
      <c r="AR9" s="8" t="s">
        <v>12</v>
      </c>
      <c r="AS9" s="8" t="s">
        <v>13</v>
      </c>
      <c r="AT9" s="8" t="s">
        <v>7</v>
      </c>
      <c r="AU9" s="8" t="s">
        <v>12</v>
      </c>
      <c r="AV9" s="8" t="s">
        <v>9</v>
      </c>
      <c r="AW9" s="8" t="s">
        <v>7</v>
      </c>
      <c r="AX9" s="31" t="s">
        <v>12</v>
      </c>
      <c r="AY9" s="32" t="s">
        <v>45</v>
      </c>
      <c r="AZ9" s="32" t="s">
        <v>11</v>
      </c>
      <c r="BA9" s="32" t="s">
        <v>7</v>
      </c>
      <c r="BB9" s="32" t="s">
        <v>12</v>
      </c>
    </row>
    <row r="10" spans="1:54" x14ac:dyDescent="0.4">
      <c r="A10" s="12" t="s">
        <v>33</v>
      </c>
      <c r="B10" s="16">
        <v>34423</v>
      </c>
      <c r="C10" s="12" t="s">
        <v>24</v>
      </c>
      <c r="D10" s="12">
        <v>1994</v>
      </c>
      <c r="E10" s="24" t="s">
        <v>22</v>
      </c>
      <c r="F10" s="12" t="s">
        <v>66</v>
      </c>
      <c r="AO10" s="2"/>
      <c r="AQ10" s="2"/>
      <c r="AV10" s="2">
        <v>1</v>
      </c>
      <c r="AW10" s="2">
        <v>3</v>
      </c>
      <c r="AX10" s="2">
        <v>3</v>
      </c>
      <c r="AZ10" s="2">
        <v>1</v>
      </c>
      <c r="BA10" s="2">
        <v>1</v>
      </c>
      <c r="BB10" s="2">
        <f t="shared" ref="BB10:BB17" si="0">BA10</f>
        <v>1</v>
      </c>
    </row>
    <row r="11" spans="1:54" x14ac:dyDescent="0.4">
      <c r="A11" s="18" t="s">
        <v>23</v>
      </c>
      <c r="B11" s="11">
        <v>37160</v>
      </c>
      <c r="C11" t="s">
        <v>19</v>
      </c>
      <c r="D11">
        <v>2001</v>
      </c>
      <c r="E11" t="s">
        <v>20</v>
      </c>
      <c r="F11" s="12" t="s">
        <v>73</v>
      </c>
      <c r="G11" s="1"/>
      <c r="H11" s="1"/>
      <c r="I11" s="1"/>
      <c r="J11" s="17"/>
      <c r="K11" s="18"/>
      <c r="L11" s="12"/>
      <c r="M11" s="22"/>
      <c r="Q11" s="3"/>
      <c r="AA11" s="2"/>
      <c r="AB11" s="2"/>
      <c r="AC11" s="2"/>
      <c r="AG11" s="2"/>
      <c r="AH11" s="1"/>
      <c r="AJ11" s="2"/>
      <c r="AK11" s="2"/>
      <c r="AL11" s="14"/>
      <c r="AM11" s="2"/>
      <c r="AN11" s="14"/>
      <c r="AS11" s="2"/>
      <c r="AT11" s="2"/>
      <c r="AU11" s="2"/>
      <c r="AV11" s="2">
        <v>1</v>
      </c>
      <c r="AW11" s="2">
        <v>4</v>
      </c>
      <c r="AX11" s="2">
        <v>4</v>
      </c>
      <c r="AZ11" s="2">
        <v>1</v>
      </c>
      <c r="BA11" s="2">
        <v>2</v>
      </c>
      <c r="BB11" s="2">
        <f t="shared" si="0"/>
        <v>2</v>
      </c>
    </row>
    <row r="12" spans="1:54" x14ac:dyDescent="0.4">
      <c r="A12" s="12" t="s">
        <v>26</v>
      </c>
      <c r="B12" s="16">
        <v>35522</v>
      </c>
      <c r="C12" s="12" t="s">
        <v>24</v>
      </c>
      <c r="D12" s="12">
        <v>1997</v>
      </c>
      <c r="E12" s="12" t="s">
        <v>20</v>
      </c>
      <c r="F12" s="12" t="s">
        <v>161</v>
      </c>
      <c r="P12"/>
      <c r="AB12"/>
      <c r="AD12"/>
      <c r="AF12"/>
      <c r="AL12"/>
      <c r="AV12" s="2">
        <v>1</v>
      </c>
      <c r="AW12" s="2" t="s">
        <v>27</v>
      </c>
      <c r="AX12" s="2" t="s">
        <v>27</v>
      </c>
      <c r="AZ12" s="2">
        <v>1</v>
      </c>
      <c r="BA12" s="2">
        <v>3</v>
      </c>
      <c r="BB12" s="2">
        <f t="shared" si="0"/>
        <v>3</v>
      </c>
    </row>
    <row r="13" spans="1:54" x14ac:dyDescent="0.4">
      <c r="A13" s="12" t="s">
        <v>25</v>
      </c>
      <c r="B13" s="11">
        <v>35209</v>
      </c>
      <c r="C13" s="12" t="s">
        <v>24</v>
      </c>
      <c r="D13" s="12">
        <v>1996</v>
      </c>
      <c r="E13" s="12" t="s">
        <v>20</v>
      </c>
      <c r="F13" s="12" t="s">
        <v>68</v>
      </c>
      <c r="P13"/>
      <c r="AB13"/>
      <c r="AD13"/>
      <c r="AF13"/>
      <c r="AL13"/>
      <c r="AV13" s="2">
        <v>1</v>
      </c>
      <c r="AW13" s="2" t="s">
        <v>27</v>
      </c>
      <c r="AX13" s="2" t="s">
        <v>27</v>
      </c>
      <c r="AZ13" s="2">
        <v>1</v>
      </c>
      <c r="BA13" s="2">
        <v>4</v>
      </c>
      <c r="BB13" s="2">
        <f t="shared" si="0"/>
        <v>4</v>
      </c>
    </row>
    <row r="14" spans="1:54" x14ac:dyDescent="0.4">
      <c r="A14" s="22" t="s">
        <v>28</v>
      </c>
      <c r="B14" s="16">
        <v>34665</v>
      </c>
      <c r="C14" s="22" t="s">
        <v>29</v>
      </c>
      <c r="D14" s="12">
        <v>1994</v>
      </c>
      <c r="E14" s="22" t="s">
        <v>20</v>
      </c>
      <c r="F14" s="12" t="s">
        <v>66</v>
      </c>
      <c r="AH14" s="1"/>
      <c r="AJ14" s="2"/>
      <c r="AK14" s="2"/>
      <c r="AL14" s="14"/>
      <c r="AM14" s="2"/>
      <c r="AN14" s="14"/>
      <c r="AS14" s="2"/>
      <c r="AT14" s="2"/>
      <c r="AU14" s="2"/>
      <c r="AV14" s="2">
        <v>1</v>
      </c>
      <c r="AW14" s="2">
        <v>2</v>
      </c>
      <c r="AX14" s="2">
        <v>2</v>
      </c>
      <c r="AZ14" s="2">
        <v>1</v>
      </c>
      <c r="BA14" s="2">
        <v>5</v>
      </c>
      <c r="BB14" s="2">
        <f t="shared" si="0"/>
        <v>5</v>
      </c>
    </row>
    <row r="15" spans="1:54" x14ac:dyDescent="0.4">
      <c r="A15" s="12" t="s">
        <v>21</v>
      </c>
      <c r="B15" s="16">
        <v>36024</v>
      </c>
      <c r="C15" s="12" t="s">
        <v>19</v>
      </c>
      <c r="D15" s="12">
        <v>1998</v>
      </c>
      <c r="E15" s="12" t="s">
        <v>22</v>
      </c>
      <c r="F15" s="12" t="s">
        <v>162</v>
      </c>
      <c r="AA15" s="2"/>
      <c r="AB15" s="2"/>
      <c r="AC15" s="2"/>
      <c r="AG15" s="2"/>
      <c r="AH15" s="1"/>
      <c r="AJ15" s="2"/>
      <c r="AK15" s="2"/>
      <c r="AL15" s="13"/>
      <c r="AM15" s="2"/>
      <c r="AN15" s="14"/>
      <c r="AO15" s="14"/>
      <c r="AQ15" s="14"/>
      <c r="AR15" s="2"/>
      <c r="AS15" s="15"/>
      <c r="AT15" s="15"/>
      <c r="AU15" s="2"/>
      <c r="AV15" s="2">
        <v>2</v>
      </c>
      <c r="AW15" s="2">
        <v>2</v>
      </c>
      <c r="AX15" s="2">
        <v>10</v>
      </c>
      <c r="AY15" t="s">
        <v>39</v>
      </c>
      <c r="AZ15" s="2">
        <v>1</v>
      </c>
      <c r="BA15" s="2">
        <v>6</v>
      </c>
      <c r="BB15" s="2">
        <f t="shared" si="0"/>
        <v>6</v>
      </c>
    </row>
    <row r="16" spans="1:54" x14ac:dyDescent="0.4">
      <c r="A16" s="24" t="s">
        <v>18</v>
      </c>
      <c r="B16" s="44">
        <v>37097</v>
      </c>
      <c r="C16" s="12" t="s">
        <v>19</v>
      </c>
      <c r="D16" s="12">
        <v>2001</v>
      </c>
      <c r="E16" s="33" t="s">
        <v>20</v>
      </c>
      <c r="F16" s="12" t="s">
        <v>73</v>
      </c>
      <c r="G16" s="45"/>
      <c r="H16" s="33"/>
      <c r="I16" s="45"/>
      <c r="J16" s="27"/>
      <c r="K16" s="22"/>
      <c r="L16" s="21"/>
      <c r="M16" s="22"/>
      <c r="N16" s="22"/>
      <c r="O16" s="33"/>
      <c r="P16" s="45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46"/>
      <c r="AB16" s="46"/>
      <c r="AC16" s="46"/>
      <c r="AD16" s="33"/>
      <c r="AE16" s="33"/>
      <c r="AF16" s="33"/>
      <c r="AG16" s="33"/>
      <c r="AH16" s="45"/>
      <c r="AI16" s="33"/>
      <c r="AJ16" s="46"/>
      <c r="AK16" s="46"/>
      <c r="AL16" s="13"/>
      <c r="AM16" s="46"/>
      <c r="AN16" s="14"/>
      <c r="AO16" s="14"/>
      <c r="AP16" s="14"/>
      <c r="AQ16" s="14"/>
      <c r="AR16" s="46"/>
      <c r="AS16" s="33"/>
      <c r="AT16" s="33"/>
      <c r="AU16" s="33"/>
      <c r="AV16" s="46">
        <v>1</v>
      </c>
      <c r="AW16" s="46">
        <v>5</v>
      </c>
      <c r="AX16" s="46">
        <v>5</v>
      </c>
      <c r="AY16" s="33"/>
      <c r="AZ16" s="46">
        <v>1</v>
      </c>
      <c r="BA16" s="46">
        <v>7</v>
      </c>
      <c r="BB16" s="46">
        <f t="shared" si="0"/>
        <v>7</v>
      </c>
    </row>
    <row r="17" spans="1:54" ht="12.6" thickBot="1" x14ac:dyDescent="0.45">
      <c r="A17" s="36" t="s">
        <v>34</v>
      </c>
      <c r="B17" s="37">
        <v>35498</v>
      </c>
      <c r="C17" s="36" t="s">
        <v>29</v>
      </c>
      <c r="D17" s="38">
        <v>1997</v>
      </c>
      <c r="E17" s="39" t="s">
        <v>20</v>
      </c>
      <c r="F17" s="38" t="s">
        <v>161</v>
      </c>
      <c r="G17" s="40"/>
      <c r="H17" s="39"/>
      <c r="I17" s="40"/>
      <c r="J17" s="40"/>
      <c r="K17" s="39"/>
      <c r="L17" s="40"/>
      <c r="M17" s="40"/>
      <c r="N17" s="39"/>
      <c r="O17" s="39"/>
      <c r="P17" s="40"/>
      <c r="Q17" s="39"/>
      <c r="R17" s="39"/>
      <c r="S17" s="40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41"/>
      <c r="AE17" s="39"/>
      <c r="AF17" s="41"/>
      <c r="AG17" s="41"/>
      <c r="AH17" s="40"/>
      <c r="AI17" s="39"/>
      <c r="AJ17" s="41"/>
      <c r="AK17" s="41"/>
      <c r="AL17" s="42"/>
      <c r="AM17" s="39"/>
      <c r="AN17" s="39"/>
      <c r="AO17" s="41"/>
      <c r="AP17" s="39"/>
      <c r="AQ17" s="43"/>
      <c r="AR17" s="41"/>
      <c r="AS17" s="39"/>
      <c r="AT17" s="39"/>
      <c r="AU17" s="39"/>
      <c r="AV17" s="41">
        <v>2</v>
      </c>
      <c r="AW17" s="41">
        <v>1</v>
      </c>
      <c r="AX17" s="41">
        <v>9</v>
      </c>
      <c r="AY17" s="39" t="s">
        <v>39</v>
      </c>
      <c r="AZ17" s="41">
        <v>1</v>
      </c>
      <c r="BA17" s="41">
        <v>8</v>
      </c>
      <c r="BB17" s="41">
        <f t="shared" si="0"/>
        <v>8</v>
      </c>
    </row>
    <row r="18" spans="1:54" x14ac:dyDescent="0.4">
      <c r="A18" s="10" t="s">
        <v>30</v>
      </c>
      <c r="B18" s="11">
        <v>36053</v>
      </c>
      <c r="C18" t="s">
        <v>31</v>
      </c>
      <c r="D18" s="34">
        <v>1998</v>
      </c>
      <c r="E18" s="12" t="s">
        <v>20</v>
      </c>
      <c r="F18" s="12" t="s">
        <v>162</v>
      </c>
      <c r="K18" s="12"/>
      <c r="M18" s="10"/>
      <c r="N18" s="18"/>
      <c r="R18" s="2"/>
      <c r="AA18" s="2"/>
      <c r="AB18" s="2"/>
      <c r="AC18" s="2"/>
      <c r="AG18" s="2"/>
      <c r="AH18" s="1"/>
      <c r="AJ18" s="2"/>
      <c r="AK18" s="2"/>
      <c r="AM18" s="2"/>
      <c r="AN18" s="14"/>
      <c r="AO18" s="14"/>
      <c r="AP18" s="14"/>
      <c r="AQ18" s="14"/>
      <c r="AR18" s="2"/>
      <c r="AS18" s="2"/>
      <c r="AT18" s="2"/>
      <c r="AU18" s="2"/>
      <c r="AV18" s="2">
        <v>1</v>
      </c>
      <c r="AW18" s="2">
        <v>7</v>
      </c>
      <c r="AX18" s="2">
        <v>7</v>
      </c>
      <c r="AY18" t="s">
        <v>38</v>
      </c>
      <c r="AZ18" s="2">
        <v>2</v>
      </c>
      <c r="BA18" s="2">
        <v>1</v>
      </c>
      <c r="BB18" s="2">
        <f t="shared" ref="BB18:BB31" si="1">8+BA18</f>
        <v>9</v>
      </c>
    </row>
    <row r="19" spans="1:54" x14ac:dyDescent="0.4">
      <c r="A19" s="12" t="s">
        <v>32</v>
      </c>
      <c r="B19" s="11">
        <v>36660</v>
      </c>
      <c r="C19" s="12" t="s">
        <v>24</v>
      </c>
      <c r="D19" s="12">
        <v>2000</v>
      </c>
      <c r="E19" s="12" t="s">
        <v>22</v>
      </c>
      <c r="F19" s="12" t="s">
        <v>163</v>
      </c>
      <c r="P19"/>
      <c r="AB19"/>
      <c r="AD19"/>
      <c r="AF19"/>
      <c r="AL19"/>
      <c r="AV19" s="2">
        <v>2</v>
      </c>
      <c r="AW19" s="2">
        <v>5</v>
      </c>
      <c r="AX19" s="2">
        <v>13</v>
      </c>
      <c r="AZ19" s="2">
        <v>2</v>
      </c>
      <c r="BA19" s="2">
        <v>2</v>
      </c>
      <c r="BB19" s="2">
        <f t="shared" si="1"/>
        <v>10</v>
      </c>
    </row>
    <row r="20" spans="1:54" x14ac:dyDescent="0.4">
      <c r="A20" s="22" t="s">
        <v>41</v>
      </c>
      <c r="B20" s="16">
        <v>37204</v>
      </c>
      <c r="C20" s="22" t="s">
        <v>42</v>
      </c>
      <c r="D20" s="12">
        <v>2001</v>
      </c>
      <c r="E20" s="12" t="s">
        <v>20</v>
      </c>
      <c r="F20" s="12" t="s">
        <v>73</v>
      </c>
      <c r="G20" s="1"/>
      <c r="H20" s="1"/>
      <c r="I20" s="1"/>
      <c r="J20" s="17"/>
      <c r="K20" s="12"/>
      <c r="L20" s="21"/>
      <c r="M20" s="22"/>
      <c r="N20" s="18"/>
      <c r="O20" s="18"/>
      <c r="P20" s="17"/>
      <c r="Q20" s="3"/>
      <c r="R20" s="18"/>
      <c r="AA20" s="2"/>
      <c r="AB20" s="2"/>
      <c r="AC20" s="2"/>
      <c r="AG20" s="2"/>
      <c r="AH20" s="1"/>
      <c r="AJ20" s="2"/>
      <c r="AK20" s="2"/>
      <c r="AL20" s="13"/>
      <c r="AM20" s="2"/>
      <c r="AN20" s="14"/>
      <c r="AO20" s="14"/>
      <c r="AQ20" s="14"/>
      <c r="AR20" s="2"/>
      <c r="AS20" s="15"/>
      <c r="AT20" s="2"/>
      <c r="AU20" s="2"/>
      <c r="AV20" s="2">
        <v>2</v>
      </c>
      <c r="AW20" s="2">
        <v>7</v>
      </c>
      <c r="AX20" s="2">
        <v>15</v>
      </c>
      <c r="AY20" t="s">
        <v>58</v>
      </c>
      <c r="AZ20" s="2">
        <v>2</v>
      </c>
      <c r="BA20" s="2">
        <v>3</v>
      </c>
      <c r="BB20" s="2">
        <f t="shared" si="1"/>
        <v>11</v>
      </c>
    </row>
    <row r="21" spans="1:54" x14ac:dyDescent="0.4">
      <c r="A21" s="22" t="s">
        <v>63</v>
      </c>
      <c r="B21" s="16">
        <v>36298</v>
      </c>
      <c r="C21" s="22" t="s">
        <v>51</v>
      </c>
      <c r="D21" s="12">
        <v>1999</v>
      </c>
      <c r="E21" s="33" t="s">
        <v>20</v>
      </c>
      <c r="F21" s="12" t="s">
        <v>164</v>
      </c>
      <c r="K21" s="12"/>
      <c r="M21" s="10"/>
      <c r="N21" s="18"/>
      <c r="R21" s="2"/>
      <c r="AA21" s="2"/>
      <c r="AB21" s="2"/>
      <c r="AC21" s="2"/>
      <c r="AG21" s="2"/>
      <c r="AL21" s="13"/>
      <c r="AM21" s="2"/>
      <c r="AN21" s="14"/>
      <c r="AO21" s="14"/>
      <c r="AQ21" s="14"/>
      <c r="AR21" s="2"/>
      <c r="AV21" s="2" t="s">
        <v>27</v>
      </c>
      <c r="AW21" s="2" t="s">
        <v>27</v>
      </c>
      <c r="AX21" s="2" t="s">
        <v>27</v>
      </c>
      <c r="AZ21" s="2">
        <v>2</v>
      </c>
      <c r="BA21" s="2">
        <v>4</v>
      </c>
      <c r="BB21" s="2">
        <f t="shared" si="1"/>
        <v>12</v>
      </c>
    </row>
    <row r="22" spans="1:54" x14ac:dyDescent="0.4">
      <c r="A22" s="22" t="s">
        <v>52</v>
      </c>
      <c r="B22" s="16">
        <v>36275</v>
      </c>
      <c r="C22" s="22" t="s">
        <v>53</v>
      </c>
      <c r="D22" s="12">
        <v>1999</v>
      </c>
      <c r="E22" s="22" t="s">
        <v>48</v>
      </c>
      <c r="F22" s="12" t="s">
        <v>164</v>
      </c>
      <c r="G22" s="1"/>
      <c r="H22" s="1"/>
      <c r="I22" s="1"/>
      <c r="J22" s="1"/>
      <c r="L22" s="17"/>
      <c r="M22" s="10"/>
      <c r="N22" s="18"/>
      <c r="O22" s="18"/>
      <c r="P22" s="17"/>
      <c r="Q22" s="18"/>
      <c r="R22" s="19"/>
      <c r="S22" s="17"/>
      <c r="U22" s="18"/>
      <c r="V22" s="18"/>
      <c r="AA22" s="20"/>
      <c r="AB22" s="20"/>
      <c r="AC22" s="2"/>
      <c r="AG22" s="2"/>
      <c r="AH22" s="1"/>
      <c r="AJ22" s="2"/>
      <c r="AK22" s="2"/>
      <c r="AL22" s="13"/>
      <c r="AM22" s="2"/>
      <c r="AN22" s="14"/>
      <c r="AO22" s="14"/>
      <c r="AQ22" s="14"/>
      <c r="AR22" s="2"/>
      <c r="AS22" s="15"/>
      <c r="AT22" s="2"/>
      <c r="AU22" s="2"/>
      <c r="AV22" s="2" t="s">
        <v>27</v>
      </c>
      <c r="AW22" s="2" t="s">
        <v>27</v>
      </c>
      <c r="AX22" s="2" t="s">
        <v>27</v>
      </c>
      <c r="AZ22" s="2">
        <v>2</v>
      </c>
      <c r="BA22" s="2">
        <v>5</v>
      </c>
      <c r="BB22" s="2">
        <f t="shared" si="1"/>
        <v>13</v>
      </c>
    </row>
    <row r="23" spans="1:54" x14ac:dyDescent="0.4">
      <c r="A23" t="s">
        <v>47</v>
      </c>
      <c r="B23" s="11">
        <v>36682</v>
      </c>
      <c r="C23" t="s">
        <v>31</v>
      </c>
      <c r="D23">
        <v>2000</v>
      </c>
      <c r="E23" t="s">
        <v>48</v>
      </c>
      <c r="F23" s="12" t="s">
        <v>163</v>
      </c>
      <c r="AM23" s="2"/>
      <c r="AN23" s="2"/>
      <c r="AO23" s="2"/>
      <c r="AP23" s="2"/>
      <c r="AQ23" s="2"/>
      <c r="AR23" s="2"/>
      <c r="AS23" s="2"/>
      <c r="AT23" s="2"/>
      <c r="AU23" s="2"/>
      <c r="AV23" s="2" t="s">
        <v>27</v>
      </c>
      <c r="AW23" s="2" t="s">
        <v>27</v>
      </c>
      <c r="AX23" s="2" t="s">
        <v>27</v>
      </c>
      <c r="AY23" s="35" t="s">
        <v>62</v>
      </c>
      <c r="AZ23" s="2">
        <v>2</v>
      </c>
      <c r="BA23" s="2">
        <v>6</v>
      </c>
      <c r="BB23" s="2">
        <f t="shared" si="1"/>
        <v>14</v>
      </c>
    </row>
    <row r="24" spans="1:54" x14ac:dyDescent="0.4">
      <c r="A24" s="22" t="s">
        <v>50</v>
      </c>
      <c r="B24" s="16">
        <v>36306</v>
      </c>
      <c r="C24" s="22" t="s">
        <v>51</v>
      </c>
      <c r="D24" s="12">
        <v>1999</v>
      </c>
      <c r="E24" s="22" t="s">
        <v>20</v>
      </c>
      <c r="F24" s="12" t="s">
        <v>164</v>
      </c>
      <c r="G24" s="1"/>
      <c r="H24" s="1"/>
      <c r="I24" s="1"/>
      <c r="J24" s="17"/>
      <c r="K24" s="18"/>
      <c r="L24" s="21"/>
      <c r="M24" s="22"/>
      <c r="N24" s="18"/>
      <c r="O24" s="18"/>
      <c r="P24" s="17"/>
      <c r="R24" s="18"/>
      <c r="AA24" s="2"/>
      <c r="AB24" s="2"/>
      <c r="AC24" s="2"/>
      <c r="AD24"/>
      <c r="AF24"/>
      <c r="AH24" s="1"/>
      <c r="AJ24" s="2"/>
      <c r="AK24" s="2"/>
      <c r="AL24" s="13"/>
      <c r="AM24" s="2"/>
      <c r="AN24" s="14"/>
      <c r="AO24" s="14"/>
      <c r="AQ24" s="14"/>
      <c r="AR24" s="2"/>
      <c r="AV24" s="2" t="s">
        <v>27</v>
      </c>
      <c r="AW24" s="2" t="s">
        <v>27</v>
      </c>
      <c r="AX24" s="2" t="s">
        <v>27</v>
      </c>
      <c r="AZ24" s="2">
        <v>2</v>
      </c>
      <c r="BA24" s="2">
        <v>7</v>
      </c>
      <c r="BB24" s="2">
        <f t="shared" si="1"/>
        <v>15</v>
      </c>
    </row>
    <row r="25" spans="1:54" x14ac:dyDescent="0.4">
      <c r="A25" s="12" t="s">
        <v>36</v>
      </c>
      <c r="B25" s="16">
        <v>36144</v>
      </c>
      <c r="C25" s="12" t="s">
        <v>37</v>
      </c>
      <c r="D25" s="12">
        <v>1998</v>
      </c>
      <c r="E25" s="12" t="s">
        <v>20</v>
      </c>
      <c r="F25" s="12" t="s">
        <v>162</v>
      </c>
      <c r="AH25" s="1"/>
      <c r="AJ25" s="2"/>
      <c r="AK25" s="2"/>
      <c r="AL25" s="13"/>
      <c r="AM25" s="2"/>
      <c r="AN25" s="14"/>
      <c r="AO25" s="14"/>
      <c r="AQ25" s="14"/>
      <c r="AR25" s="2"/>
      <c r="AS25" s="15"/>
      <c r="AT25" s="15"/>
      <c r="AU25" s="2"/>
      <c r="AV25" s="2">
        <v>3</v>
      </c>
      <c r="AW25" s="2">
        <v>6</v>
      </c>
      <c r="AX25" s="2">
        <f>+AW25+15</f>
        <v>21</v>
      </c>
      <c r="AY25" t="s">
        <v>59</v>
      </c>
      <c r="AZ25" s="2">
        <v>2</v>
      </c>
      <c r="BA25" s="2">
        <v>8</v>
      </c>
      <c r="BB25" s="2">
        <f t="shared" si="1"/>
        <v>16</v>
      </c>
    </row>
    <row r="26" spans="1:54" x14ac:dyDescent="0.4">
      <c r="A26" s="25" t="s">
        <v>35</v>
      </c>
      <c r="B26" s="26">
        <v>36894</v>
      </c>
      <c r="C26" t="s">
        <v>31</v>
      </c>
      <c r="D26" s="25">
        <v>2001</v>
      </c>
      <c r="E26" s="25" t="s">
        <v>22</v>
      </c>
      <c r="F26" s="12" t="s">
        <v>73</v>
      </c>
      <c r="P26"/>
      <c r="AB26"/>
      <c r="AD26"/>
      <c r="AF26"/>
      <c r="AL26"/>
      <c r="AV26" s="2">
        <v>3</v>
      </c>
      <c r="AW26" s="2">
        <v>9</v>
      </c>
      <c r="AX26" s="2">
        <v>25</v>
      </c>
      <c r="AY26" t="s">
        <v>60</v>
      </c>
      <c r="AZ26" s="2">
        <v>2</v>
      </c>
      <c r="BA26" s="2">
        <v>9</v>
      </c>
      <c r="BB26" s="2">
        <f t="shared" si="1"/>
        <v>17</v>
      </c>
    </row>
    <row r="27" spans="1:54" x14ac:dyDescent="0.4">
      <c r="A27" s="12" t="s">
        <v>54</v>
      </c>
      <c r="B27" s="16">
        <v>37784</v>
      </c>
      <c r="C27" s="12" t="s">
        <v>24</v>
      </c>
      <c r="D27" s="12">
        <v>2003</v>
      </c>
      <c r="E27" s="12" t="s">
        <v>22</v>
      </c>
      <c r="F27" s="12" t="s">
        <v>73</v>
      </c>
      <c r="AO27" s="2"/>
      <c r="AQ27" s="2"/>
      <c r="AR27" s="2"/>
      <c r="AV27" s="2" t="s">
        <v>27</v>
      </c>
      <c r="AW27" s="2" t="s">
        <v>27</v>
      </c>
      <c r="AX27" s="2" t="s">
        <v>27</v>
      </c>
      <c r="AZ27" s="2">
        <v>2</v>
      </c>
      <c r="BA27" s="2">
        <v>10</v>
      </c>
      <c r="BB27" s="2">
        <f t="shared" si="1"/>
        <v>18</v>
      </c>
    </row>
    <row r="28" spans="1:54" x14ac:dyDescent="0.4">
      <c r="A28" s="12" t="s">
        <v>49</v>
      </c>
      <c r="B28" s="11">
        <v>36625</v>
      </c>
      <c r="C28" s="12" t="s">
        <v>19</v>
      </c>
      <c r="D28" s="12">
        <v>2000</v>
      </c>
      <c r="E28" s="12" t="s">
        <v>20</v>
      </c>
      <c r="F28" s="12" t="s">
        <v>163</v>
      </c>
      <c r="G28" s="1"/>
      <c r="H28" s="1"/>
      <c r="I28" s="1"/>
      <c r="J28" s="1"/>
      <c r="L28" s="17"/>
      <c r="M28" s="10"/>
      <c r="N28" s="18"/>
      <c r="O28" s="18"/>
      <c r="P28" s="17"/>
      <c r="Q28" s="18"/>
      <c r="R28" s="19"/>
      <c r="S28" s="17"/>
      <c r="U28" s="18"/>
      <c r="V28" s="18"/>
      <c r="AA28" s="20"/>
      <c r="AB28" s="20"/>
      <c r="AC28" s="2"/>
      <c r="AG28" s="2"/>
      <c r="AH28" s="1"/>
      <c r="AJ28" s="2"/>
      <c r="AK28" s="2"/>
      <c r="AO28" s="2"/>
      <c r="AQ28" s="14"/>
      <c r="AR28" s="2"/>
      <c r="AS28" s="15"/>
      <c r="AT28" s="15"/>
      <c r="AU28" s="2"/>
      <c r="AV28" s="2" t="s">
        <v>27</v>
      </c>
      <c r="AW28" s="2" t="s">
        <v>27</v>
      </c>
      <c r="AX28" s="2" t="s">
        <v>27</v>
      </c>
      <c r="AZ28" s="2">
        <v>2</v>
      </c>
      <c r="BA28" s="2">
        <v>11</v>
      </c>
      <c r="BB28" s="2">
        <f t="shared" si="1"/>
        <v>19</v>
      </c>
    </row>
    <row r="29" spans="1:54" x14ac:dyDescent="0.4">
      <c r="A29" s="12" t="s">
        <v>64</v>
      </c>
      <c r="B29" s="11">
        <v>36903</v>
      </c>
      <c r="C29" s="12" t="s">
        <v>43</v>
      </c>
      <c r="D29" s="12">
        <v>2001</v>
      </c>
      <c r="E29" s="12" t="s">
        <v>20</v>
      </c>
      <c r="F29" s="12" t="s">
        <v>73</v>
      </c>
      <c r="P29"/>
      <c r="AB29"/>
      <c r="AD29"/>
      <c r="AF29"/>
      <c r="AL29"/>
      <c r="AZ29" s="2">
        <v>2</v>
      </c>
      <c r="BA29" s="2">
        <v>12</v>
      </c>
      <c r="BB29" s="2">
        <f t="shared" si="1"/>
        <v>20</v>
      </c>
    </row>
    <row r="30" spans="1:54" x14ac:dyDescent="0.4">
      <c r="A30" t="s">
        <v>56</v>
      </c>
      <c r="B30" s="11">
        <v>36845</v>
      </c>
      <c r="C30" s="12" t="s">
        <v>43</v>
      </c>
      <c r="D30" s="12">
        <v>2000</v>
      </c>
      <c r="E30" s="12" t="s">
        <v>20</v>
      </c>
      <c r="F30" s="12" t="s">
        <v>163</v>
      </c>
      <c r="P30"/>
      <c r="AB30"/>
      <c r="AD30"/>
      <c r="AF30"/>
      <c r="AL30"/>
      <c r="AV30" s="2" t="s">
        <v>27</v>
      </c>
      <c r="AW30" s="2" t="s">
        <v>27</v>
      </c>
      <c r="AX30" s="2" t="s">
        <v>27</v>
      </c>
      <c r="AZ30" s="2">
        <v>2</v>
      </c>
      <c r="BA30" s="2">
        <v>13</v>
      </c>
      <c r="BB30" s="2">
        <f t="shared" si="1"/>
        <v>21</v>
      </c>
    </row>
    <row r="31" spans="1:54" x14ac:dyDescent="0.4">
      <c r="A31" t="s">
        <v>57</v>
      </c>
      <c r="B31" s="23">
        <v>36631</v>
      </c>
      <c r="C31" s="12" t="s">
        <v>43</v>
      </c>
      <c r="D31" s="12">
        <v>2000</v>
      </c>
      <c r="E31" s="12" t="s">
        <v>20</v>
      </c>
      <c r="F31" s="12" t="s">
        <v>163</v>
      </c>
      <c r="P31"/>
      <c r="AB31"/>
      <c r="AD31"/>
      <c r="AF31"/>
      <c r="AL31"/>
      <c r="AV31" s="2" t="s">
        <v>27</v>
      </c>
      <c r="AW31" s="2" t="s">
        <v>27</v>
      </c>
      <c r="AX31" s="2" t="s">
        <v>27</v>
      </c>
      <c r="AZ31" s="2">
        <v>2</v>
      </c>
      <c r="BA31" s="2">
        <v>14</v>
      </c>
      <c r="BB31" s="2">
        <f t="shared" si="1"/>
        <v>22</v>
      </c>
    </row>
    <row r="32" spans="1:54" x14ac:dyDescent="0.4">
      <c r="A32" s="25" t="s">
        <v>44</v>
      </c>
      <c r="B32" s="30">
        <v>36064</v>
      </c>
      <c r="C32" s="12" t="s">
        <v>31</v>
      </c>
      <c r="D32" s="12">
        <v>1998</v>
      </c>
      <c r="E32" s="25" t="s">
        <v>20</v>
      </c>
      <c r="F32" s="12" t="s">
        <v>162</v>
      </c>
      <c r="J32" s="17"/>
      <c r="K32" s="12"/>
      <c r="L32" s="12"/>
      <c r="M32" s="10"/>
      <c r="N32" s="18"/>
      <c r="O32" s="18"/>
      <c r="P32" s="17"/>
      <c r="Q32" s="18"/>
      <c r="R32" s="18"/>
      <c r="AB32"/>
      <c r="AG32" s="2"/>
      <c r="AH32" s="1"/>
      <c r="AJ32" s="2"/>
      <c r="AK32" s="2"/>
      <c r="AL32" s="13"/>
      <c r="AM32" s="2"/>
      <c r="AN32" s="14"/>
      <c r="AO32" s="14"/>
      <c r="AP32" s="14"/>
      <c r="AQ32" s="14"/>
      <c r="AR32" s="2"/>
      <c r="AS32" s="2"/>
      <c r="AT32" s="2"/>
      <c r="AU32" s="2"/>
      <c r="AV32" s="2">
        <v>3</v>
      </c>
      <c r="AW32" s="2" t="s">
        <v>27</v>
      </c>
      <c r="AX32" s="2" t="s">
        <v>27</v>
      </c>
      <c r="AY32" t="s">
        <v>61</v>
      </c>
      <c r="AZ32" s="2">
        <v>2</v>
      </c>
      <c r="BA32" s="2" t="s">
        <v>27</v>
      </c>
      <c r="BB32" s="2" t="s">
        <v>27</v>
      </c>
    </row>
    <row r="33" spans="1:54" x14ac:dyDescent="0.4">
      <c r="A33" s="28" t="s">
        <v>40</v>
      </c>
      <c r="B33" s="29">
        <v>35165</v>
      </c>
      <c r="C33" s="28" t="s">
        <v>24</v>
      </c>
      <c r="D33" s="28">
        <v>1996</v>
      </c>
      <c r="E33" s="28" t="s">
        <v>20</v>
      </c>
      <c r="F33" s="12" t="s">
        <v>68</v>
      </c>
      <c r="P33"/>
      <c r="AB33"/>
      <c r="AD33"/>
      <c r="AF33"/>
      <c r="AL33"/>
      <c r="AV33" s="2">
        <v>1</v>
      </c>
      <c r="AW33" s="2">
        <v>8</v>
      </c>
      <c r="AX33" s="2">
        <v>8</v>
      </c>
      <c r="AY33" t="s">
        <v>38</v>
      </c>
      <c r="AZ33" s="2">
        <v>2</v>
      </c>
      <c r="BA33" s="2" t="s">
        <v>27</v>
      </c>
      <c r="BB33" s="2" t="s">
        <v>27</v>
      </c>
    </row>
    <row r="34" spans="1:54" x14ac:dyDescent="0.4">
      <c r="A34" s="12" t="s">
        <v>55</v>
      </c>
      <c r="B34" s="11">
        <v>36988</v>
      </c>
      <c r="C34" s="12" t="s">
        <v>43</v>
      </c>
      <c r="D34" s="12">
        <v>2001</v>
      </c>
      <c r="E34" s="12" t="s">
        <v>20</v>
      </c>
      <c r="F34" s="12" t="s">
        <v>73</v>
      </c>
      <c r="G34" s="1"/>
      <c r="I34" s="1"/>
      <c r="J34" s="1"/>
      <c r="N34" s="18"/>
      <c r="AA34" s="2"/>
      <c r="AB34" s="20"/>
      <c r="AC34" s="2"/>
      <c r="AG34" s="2"/>
      <c r="AH34" s="1"/>
      <c r="AJ34" s="2"/>
      <c r="AK34" s="2"/>
      <c r="AL34" s="14"/>
      <c r="AM34" s="2"/>
      <c r="AN34" s="14"/>
      <c r="AS34" s="15"/>
      <c r="AT34" s="15"/>
      <c r="AU34" s="2"/>
      <c r="AV34" s="2" t="s">
        <v>27</v>
      </c>
      <c r="AW34" s="2" t="s">
        <v>27</v>
      </c>
      <c r="AX34" s="2" t="s">
        <v>27</v>
      </c>
      <c r="AY34" s="2"/>
      <c r="AZ34" s="2">
        <v>2</v>
      </c>
      <c r="BA34" s="2" t="s">
        <v>27</v>
      </c>
      <c r="BB34" s="2" t="s">
        <v>27</v>
      </c>
    </row>
    <row r="35" spans="1:54" x14ac:dyDescent="0.4">
      <c r="P35"/>
      <c r="AB35"/>
      <c r="AD35"/>
      <c r="AF35"/>
      <c r="AL35"/>
    </row>
  </sheetData>
  <sheetProtection selectLockedCells="1" selectUnlockedCells="1"/>
  <mergeCells count="1">
    <mergeCell ref="A2:BB5"/>
  </mergeCells>
  <phoneticPr fontId="7" type="noConversion"/>
  <pageMargins left="0.78749999999999998" right="0.78749999999999998" top="1.0249999999999999" bottom="1.0249999999999999" header="0.78749999999999998" footer="0.78749999999999998"/>
  <pageSetup paperSize="9" scale="81" orientation="portrait" useFirstPageNumber="1" horizontalDpi="300" verticalDpi="300" r:id="rId1"/>
  <headerFooter alignWithMargins="0">
    <oddHeader>&amp;C&amp;A</oddHeader>
    <oddFooter>&amp;CSeite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K199"/>
  <sheetViews>
    <sheetView zoomScaleNormal="100" zoomScaleSheetLayoutView="100" workbookViewId="0"/>
  </sheetViews>
  <sheetFormatPr baseColWidth="10" defaultColWidth="11.44140625" defaultRowHeight="12.3" x14ac:dyDescent="0.4"/>
  <cols>
    <col min="1" max="1" width="26.44140625" customWidth="1"/>
    <col min="2" max="2" width="13.71875" style="2" customWidth="1"/>
    <col min="3" max="3" width="9.44140625" style="2" customWidth="1"/>
    <col min="4" max="4" width="6.5546875" customWidth="1"/>
    <col min="5" max="5" width="5.44140625" style="2" customWidth="1"/>
    <col min="6" max="6" width="8.83203125" style="2" customWidth="1"/>
    <col min="7" max="8" width="8.44140625" style="2" customWidth="1"/>
    <col min="9" max="9" width="8.27734375" style="2" customWidth="1"/>
    <col min="11" max="11" width="13.44140625" customWidth="1"/>
  </cols>
  <sheetData>
    <row r="1" spans="1:11" x14ac:dyDescent="0.4">
      <c r="A1" s="49"/>
    </row>
    <row r="2" spans="1:11" ht="12.75" customHeight="1" x14ac:dyDescent="0.4">
      <c r="A2" s="82"/>
      <c r="B2" s="82"/>
      <c r="C2" s="82"/>
      <c r="D2" s="83"/>
      <c r="E2" s="83"/>
      <c r="F2" s="83"/>
      <c r="J2" s="52"/>
      <c r="K2" s="53"/>
    </row>
    <row r="3" spans="1:11" ht="12.75" customHeight="1" x14ac:dyDescent="0.4">
      <c r="A3" s="82"/>
      <c r="B3" s="82"/>
      <c r="C3" s="82"/>
      <c r="D3" s="83"/>
      <c r="E3" s="83"/>
      <c r="F3" s="83"/>
      <c r="J3" s="52"/>
      <c r="K3" s="53"/>
    </row>
    <row r="4" spans="1:11" ht="12.75" customHeight="1" x14ac:dyDescent="0.4">
      <c r="A4" s="83"/>
      <c r="B4" s="83"/>
      <c r="C4" s="83"/>
      <c r="D4" s="83"/>
      <c r="E4" s="83"/>
      <c r="F4" s="83"/>
      <c r="J4" s="9"/>
      <c r="K4" s="53"/>
    </row>
    <row r="5" spans="1:11" ht="12" customHeight="1" x14ac:dyDescent="0.4">
      <c r="A5" s="83"/>
      <c r="B5" s="83"/>
      <c r="C5" s="83"/>
      <c r="D5" s="83"/>
      <c r="E5" s="83"/>
      <c r="F5" s="83"/>
      <c r="J5" s="52"/>
      <c r="K5" s="54"/>
    </row>
    <row r="7" spans="1:11" ht="15" x14ac:dyDescent="0.5">
      <c r="A7" s="4" t="s">
        <v>123</v>
      </c>
      <c r="C7" s="62"/>
      <c r="I7" s="62"/>
    </row>
    <row r="8" spans="1:11" ht="5.25" customHeight="1" x14ac:dyDescent="0.4">
      <c r="B8" s="66"/>
    </row>
    <row r="9" spans="1:11" ht="12.75" customHeight="1" x14ac:dyDescent="0.4">
      <c r="A9" s="65" t="s">
        <v>0</v>
      </c>
      <c r="B9" s="85" t="s">
        <v>99</v>
      </c>
      <c r="C9" s="85" t="s">
        <v>2</v>
      </c>
      <c r="D9" s="86" t="s">
        <v>3</v>
      </c>
      <c r="E9" s="86" t="s">
        <v>4</v>
      </c>
      <c r="F9" s="86" t="s">
        <v>5</v>
      </c>
      <c r="G9" s="84" t="s">
        <v>159</v>
      </c>
      <c r="H9" s="84"/>
      <c r="I9" s="84"/>
    </row>
    <row r="10" spans="1:11" ht="12.75" customHeight="1" x14ac:dyDescent="0.4">
      <c r="A10" s="65" t="s">
        <v>98</v>
      </c>
      <c r="B10" s="85"/>
      <c r="C10" s="85"/>
      <c r="D10" s="87"/>
      <c r="E10" s="86"/>
      <c r="F10" s="86"/>
      <c r="G10" s="64" t="s">
        <v>77</v>
      </c>
      <c r="H10" s="64" t="s">
        <v>97</v>
      </c>
      <c r="I10" s="64" t="s">
        <v>79</v>
      </c>
      <c r="J10" s="55"/>
    </row>
    <row r="11" spans="1:11" x14ac:dyDescent="0.4">
      <c r="A11" s="12" t="s">
        <v>160</v>
      </c>
      <c r="B11" s="67">
        <v>37700</v>
      </c>
      <c r="C11" s="61" t="s">
        <v>31</v>
      </c>
      <c r="D11" s="60">
        <v>2003</v>
      </c>
      <c r="E11" s="61" t="s">
        <v>20</v>
      </c>
      <c r="F11" s="2" t="str">
        <f>IF(D11&gt;=Altersklassen!$A$4,VLOOKUP(D11,Altersklassen!$A$4:$B$19,2,TRUE),"")</f>
        <v>U2</v>
      </c>
      <c r="G11" s="2" t="s">
        <v>27</v>
      </c>
      <c r="H11" s="2" t="s">
        <v>27</v>
      </c>
      <c r="I11" s="2" t="s">
        <v>27</v>
      </c>
    </row>
    <row r="12" spans="1:11" x14ac:dyDescent="0.4">
      <c r="A12" s="28" t="s">
        <v>44</v>
      </c>
      <c r="B12" s="67">
        <v>36064</v>
      </c>
      <c r="C12" s="14" t="s">
        <v>31</v>
      </c>
      <c r="D12">
        <v>1998</v>
      </c>
      <c r="E12" s="80" t="s">
        <v>20</v>
      </c>
      <c r="F12" s="2" t="str">
        <f>IF(D12&gt;=Altersklassen!$A$4,VLOOKUP(D12,Altersklassen!$A$4:$B$19,2,TRUE),"")</f>
        <v>J3</v>
      </c>
      <c r="G12" s="2" t="s">
        <v>27</v>
      </c>
      <c r="H12" s="2" t="s">
        <v>27</v>
      </c>
      <c r="I12" s="2" t="s">
        <v>27</v>
      </c>
    </row>
    <row r="13" spans="1:11" x14ac:dyDescent="0.4">
      <c r="A13" t="s">
        <v>47</v>
      </c>
      <c r="B13" s="67">
        <v>36682</v>
      </c>
      <c r="C13" s="2" t="s">
        <v>31</v>
      </c>
      <c r="D13" s="68">
        <v>2000</v>
      </c>
      <c r="E13" s="2" t="s">
        <v>20</v>
      </c>
      <c r="F13" s="2" t="str">
        <f>IF(D13&gt;=Altersklassen!$A$4,VLOOKUP(D13,Altersklassen!$A$4:$B$19,2,TRUE),"")</f>
        <v>J1</v>
      </c>
      <c r="G13" s="2" t="s">
        <v>27</v>
      </c>
      <c r="H13" s="2" t="s">
        <v>27</v>
      </c>
      <c r="I13" s="2" t="s">
        <v>27</v>
      </c>
    </row>
    <row r="14" spans="1:11" x14ac:dyDescent="0.4">
      <c r="A14" t="s">
        <v>30</v>
      </c>
      <c r="B14" s="67">
        <v>36053</v>
      </c>
      <c r="C14" s="2" t="s">
        <v>31</v>
      </c>
      <c r="D14" s="68">
        <v>1998</v>
      </c>
      <c r="E14" s="2" t="s">
        <v>20</v>
      </c>
      <c r="F14" s="2" t="str">
        <f>IF(D14&gt;=Altersklassen!$A$4,VLOOKUP(D14,Altersklassen!$A$4:$B$19,2,TRUE),"")</f>
        <v>J3</v>
      </c>
      <c r="G14" s="2" t="s">
        <v>27</v>
      </c>
      <c r="H14" s="2" t="s">
        <v>27</v>
      </c>
      <c r="I14" s="2" t="s">
        <v>27</v>
      </c>
    </row>
    <row r="15" spans="1:11" x14ac:dyDescent="0.4">
      <c r="A15" s="28" t="s">
        <v>151</v>
      </c>
      <c r="B15" s="67">
        <v>38159</v>
      </c>
      <c r="C15" s="14" t="s">
        <v>31</v>
      </c>
      <c r="D15">
        <v>2004</v>
      </c>
      <c r="E15" s="14" t="s">
        <v>20</v>
      </c>
      <c r="F15" s="2" t="str">
        <f>IF(D15&gt;=Altersklassen!$A$4,VLOOKUP(D15,Altersklassen!$A$4:$B$19,2,TRUE),"")</f>
        <v>U1</v>
      </c>
      <c r="G15" s="2" t="s">
        <v>27</v>
      </c>
      <c r="H15" s="2" t="s">
        <v>27</v>
      </c>
      <c r="I15" s="2" t="s">
        <v>27</v>
      </c>
    </row>
    <row r="16" spans="1:11" x14ac:dyDescent="0.4">
      <c r="A16" t="s">
        <v>52</v>
      </c>
      <c r="B16" s="67">
        <v>36275</v>
      </c>
      <c r="C16" s="2" t="s">
        <v>53</v>
      </c>
      <c r="D16" s="68">
        <v>1999</v>
      </c>
      <c r="E16" s="2" t="s">
        <v>20</v>
      </c>
      <c r="F16" s="2" t="str">
        <f>IF(D16&gt;=Altersklassen!$A$4,VLOOKUP(D16,Altersklassen!$A$4:$B$19,2,TRUE),"")</f>
        <v>J2</v>
      </c>
      <c r="G16" s="2" t="s">
        <v>27</v>
      </c>
      <c r="H16" s="2" t="s">
        <v>27</v>
      </c>
      <c r="I16" s="2" t="s">
        <v>27</v>
      </c>
    </row>
    <row r="17" spans="1:11" x14ac:dyDescent="0.4">
      <c r="A17" t="s">
        <v>101</v>
      </c>
      <c r="B17" s="73">
        <v>35245</v>
      </c>
      <c r="C17" s="2" t="s">
        <v>102</v>
      </c>
      <c r="D17" s="68">
        <v>1996</v>
      </c>
      <c r="E17" s="2" t="s">
        <v>20</v>
      </c>
      <c r="F17" s="2" t="str">
        <f>IF(D17&gt;=Altersklassen!$A$4,VLOOKUP(D17,Altersklassen!$A$4:$B$19,2,TRUE),"")</f>
        <v>Jun2</v>
      </c>
      <c r="G17" s="2" t="s">
        <v>27</v>
      </c>
      <c r="H17" s="2" t="s">
        <v>27</v>
      </c>
      <c r="I17" s="2" t="s">
        <v>27</v>
      </c>
    </row>
    <row r="18" spans="1:11" ht="14.1" x14ac:dyDescent="0.6">
      <c r="A18" s="69" t="s">
        <v>105</v>
      </c>
      <c r="B18" s="73">
        <v>34974</v>
      </c>
      <c r="C18" s="15" t="s">
        <v>102</v>
      </c>
      <c r="D18" s="22">
        <v>1995</v>
      </c>
      <c r="E18" s="2" t="s">
        <v>20</v>
      </c>
      <c r="F18" s="2" t="str">
        <f>IF(D18&gt;=Altersklassen!$A$4,VLOOKUP(D18,Altersklassen!$A$4:$B$19,2,TRUE),"")</f>
        <v>Jun3</v>
      </c>
      <c r="G18" s="2" t="s">
        <v>27</v>
      </c>
      <c r="H18" s="2" t="s">
        <v>27</v>
      </c>
      <c r="I18" s="2" t="s">
        <v>27</v>
      </c>
    </row>
    <row r="19" spans="1:11" x14ac:dyDescent="0.4">
      <c r="A19" t="s">
        <v>103</v>
      </c>
      <c r="B19" s="73">
        <v>36029</v>
      </c>
      <c r="C19" s="2" t="s">
        <v>102</v>
      </c>
      <c r="D19" s="68">
        <v>1998</v>
      </c>
      <c r="E19" s="2" t="s">
        <v>20</v>
      </c>
      <c r="F19" s="2" t="str">
        <f>IF(D19&gt;=Altersklassen!$A$4,VLOOKUP(D19,Altersklassen!$A$4:$B$19,2,TRUE),"")</f>
        <v>J3</v>
      </c>
      <c r="G19" s="2" t="s">
        <v>27</v>
      </c>
      <c r="H19" s="2" t="s">
        <v>27</v>
      </c>
      <c r="I19" s="2" t="s">
        <v>27</v>
      </c>
    </row>
    <row r="20" spans="1:11" x14ac:dyDescent="0.4">
      <c r="A20" s="28" t="s">
        <v>116</v>
      </c>
      <c r="B20" s="67">
        <v>38120</v>
      </c>
      <c r="C20" s="14" t="s">
        <v>102</v>
      </c>
      <c r="D20">
        <v>2004</v>
      </c>
      <c r="E20" s="14" t="s">
        <v>20</v>
      </c>
      <c r="F20" s="2" t="str">
        <f>IF(D20&gt;=Altersklassen!$A$4,VLOOKUP(D20,Altersklassen!$A$4:$B$19,2,TRUE),"")</f>
        <v>U1</v>
      </c>
      <c r="G20" s="2" t="s">
        <v>27</v>
      </c>
      <c r="H20" s="2" t="s">
        <v>27</v>
      </c>
      <c r="I20" s="2" t="s">
        <v>27</v>
      </c>
      <c r="K20" s="58"/>
    </row>
    <row r="21" spans="1:11" x14ac:dyDescent="0.4">
      <c r="A21" s="28" t="s">
        <v>86</v>
      </c>
      <c r="B21" s="67">
        <v>37665</v>
      </c>
      <c r="C21" s="14" t="s">
        <v>85</v>
      </c>
      <c r="D21">
        <v>2003</v>
      </c>
      <c r="E21" s="14" t="s">
        <v>20</v>
      </c>
      <c r="F21" s="2" t="str">
        <f>IF(D21&gt;=Altersklassen!$A$4,VLOOKUP(D21,Altersklassen!$A$4:$B$19,2,TRUE),"")</f>
        <v>U2</v>
      </c>
      <c r="G21" s="2" t="s">
        <v>27</v>
      </c>
      <c r="H21" s="2" t="s">
        <v>27</v>
      </c>
      <c r="I21" s="2" t="s">
        <v>27</v>
      </c>
      <c r="K21" s="15"/>
    </row>
    <row r="22" spans="1:11" x14ac:dyDescent="0.4">
      <c r="A22" s="28" t="s">
        <v>84</v>
      </c>
      <c r="B22" s="67">
        <v>37637</v>
      </c>
      <c r="C22" s="14" t="s">
        <v>85</v>
      </c>
      <c r="D22">
        <v>2003</v>
      </c>
      <c r="E22" s="14" t="s">
        <v>20</v>
      </c>
      <c r="F22" s="2" t="str">
        <f>IF(D22&gt;=Altersklassen!$A$4,VLOOKUP(D22,Altersklassen!$A$4:$B$19,2,TRUE),"")</f>
        <v>U2</v>
      </c>
      <c r="G22" s="2">
        <v>1</v>
      </c>
      <c r="H22" s="2">
        <v>6</v>
      </c>
      <c r="I22" s="2">
        <v>6</v>
      </c>
      <c r="K22" s="15"/>
    </row>
    <row r="23" spans="1:11" x14ac:dyDescent="0.4">
      <c r="A23" s="28" t="s">
        <v>111</v>
      </c>
      <c r="B23" s="67">
        <v>37636</v>
      </c>
      <c r="C23" s="14" t="s">
        <v>85</v>
      </c>
      <c r="D23">
        <v>2003</v>
      </c>
      <c r="E23" s="14" t="s">
        <v>20</v>
      </c>
      <c r="F23" s="2" t="str">
        <f>IF(D23&gt;=Altersklassen!$A$4,VLOOKUP(D23,Altersklassen!$A$4:$B$19,2,TRUE),"")</f>
        <v>U2</v>
      </c>
      <c r="G23" s="2" t="s">
        <v>27</v>
      </c>
      <c r="H23" s="2" t="s">
        <v>27</v>
      </c>
      <c r="I23" s="2" t="s">
        <v>27</v>
      </c>
      <c r="K23" s="15"/>
    </row>
    <row r="24" spans="1:11" x14ac:dyDescent="0.4">
      <c r="A24" s="28" t="s">
        <v>108</v>
      </c>
      <c r="B24" s="67">
        <v>37566</v>
      </c>
      <c r="C24" s="14" t="s">
        <v>109</v>
      </c>
      <c r="D24">
        <v>2002</v>
      </c>
      <c r="E24" s="14" t="s">
        <v>20</v>
      </c>
      <c r="F24" s="2" t="str">
        <f>IF(D24&gt;=Altersklassen!$A$4,VLOOKUP(D24,Altersklassen!$A$4:$B$19,2,TRUE),"")</f>
        <v>S1</v>
      </c>
      <c r="G24" s="2" t="s">
        <v>27</v>
      </c>
      <c r="H24" s="2" t="s">
        <v>27</v>
      </c>
      <c r="I24" s="2" t="s">
        <v>27</v>
      </c>
      <c r="K24" s="15"/>
    </row>
    <row r="25" spans="1:11" x14ac:dyDescent="0.4">
      <c r="A25" s="28" t="s">
        <v>130</v>
      </c>
      <c r="B25" s="75">
        <v>37753</v>
      </c>
      <c r="C25" s="58" t="s">
        <v>19</v>
      </c>
      <c r="D25" s="28">
        <v>2003</v>
      </c>
      <c r="E25" s="14" t="s">
        <v>22</v>
      </c>
      <c r="F25" s="2" t="str">
        <f>IF(D25&gt;=Altersklassen!$A$4,VLOOKUP(D25,Altersklassen!$A$4:$B$19,2,TRUE),"")</f>
        <v>U2</v>
      </c>
      <c r="G25" s="2" t="s">
        <v>27</v>
      </c>
      <c r="H25" s="2" t="s">
        <v>27</v>
      </c>
      <c r="I25" s="2" t="s">
        <v>27</v>
      </c>
      <c r="K25" s="15"/>
    </row>
    <row r="26" spans="1:11" x14ac:dyDescent="0.4">
      <c r="A26" s="28" t="s">
        <v>82</v>
      </c>
      <c r="B26" s="67">
        <v>38180</v>
      </c>
      <c r="C26" s="14" t="s">
        <v>19</v>
      </c>
      <c r="D26">
        <v>2004</v>
      </c>
      <c r="E26" s="14" t="s">
        <v>20</v>
      </c>
      <c r="F26" s="2" t="str">
        <f>IF(D26&gt;=Altersklassen!$A$4,VLOOKUP(D26,Altersklassen!$A$4:$B$19,2,TRUE),"")</f>
        <v>U1</v>
      </c>
      <c r="G26" s="2" t="s">
        <v>27</v>
      </c>
      <c r="H26" s="2" t="s">
        <v>27</v>
      </c>
      <c r="I26" s="2" t="s">
        <v>27</v>
      </c>
    </row>
    <row r="27" spans="1:11" x14ac:dyDescent="0.4">
      <c r="A27" t="s">
        <v>18</v>
      </c>
      <c r="B27" s="67">
        <v>37097</v>
      </c>
      <c r="C27" s="2" t="s">
        <v>19</v>
      </c>
      <c r="D27" s="68">
        <v>2001</v>
      </c>
      <c r="E27" s="2" t="s">
        <v>20</v>
      </c>
      <c r="F27" s="2" t="str">
        <f>IF(D27&gt;=Altersklassen!$A$4,VLOOKUP(D27,Altersklassen!$A$4:$B$19,2,TRUE),"")</f>
        <v>S2</v>
      </c>
      <c r="G27" s="2">
        <v>1</v>
      </c>
      <c r="H27" s="2">
        <v>1</v>
      </c>
      <c r="I27" s="2">
        <v>1</v>
      </c>
    </row>
    <row r="28" spans="1:11" x14ac:dyDescent="0.4">
      <c r="A28" t="s">
        <v>89</v>
      </c>
      <c r="B28" s="72">
        <v>37334</v>
      </c>
      <c r="C28" s="14" t="s">
        <v>19</v>
      </c>
      <c r="D28" s="12">
        <v>2002</v>
      </c>
      <c r="E28" s="15" t="s">
        <v>20</v>
      </c>
      <c r="F28" s="2" t="str">
        <f>IF(D28&gt;=Altersklassen!$A$4,VLOOKUP(D28,Altersklassen!$A$4:$B$19,2,TRUE),"")</f>
        <v>S1</v>
      </c>
      <c r="G28" s="2">
        <v>1</v>
      </c>
      <c r="H28" s="2">
        <v>9</v>
      </c>
      <c r="I28" s="2">
        <v>9</v>
      </c>
      <c r="K28" s="15"/>
    </row>
    <row r="29" spans="1:11" x14ac:dyDescent="0.4">
      <c r="A29" t="s">
        <v>126</v>
      </c>
      <c r="B29" s="73">
        <v>37836</v>
      </c>
      <c r="C29" s="14" t="s">
        <v>19</v>
      </c>
      <c r="D29" s="12">
        <v>2003</v>
      </c>
      <c r="E29" s="46" t="s">
        <v>20</v>
      </c>
      <c r="F29" s="2" t="str">
        <f>IF(D29&gt;=Altersklassen!$A$4,VLOOKUP(D29,Altersklassen!$A$4:$B$19,2,TRUE),"")</f>
        <v>U2</v>
      </c>
      <c r="G29" s="2" t="s">
        <v>27</v>
      </c>
      <c r="H29" s="2" t="s">
        <v>27</v>
      </c>
      <c r="I29" s="2" t="s">
        <v>27</v>
      </c>
      <c r="K29" s="15"/>
    </row>
    <row r="30" spans="1:11" x14ac:dyDescent="0.4">
      <c r="A30" s="28" t="s">
        <v>127</v>
      </c>
      <c r="B30" s="72">
        <v>37694</v>
      </c>
      <c r="C30" s="58" t="s">
        <v>19</v>
      </c>
      <c r="D30" s="28">
        <v>2003</v>
      </c>
      <c r="E30" s="14" t="s">
        <v>22</v>
      </c>
      <c r="F30" s="2" t="str">
        <f>IF(D30&gt;=Altersklassen!$A$4,VLOOKUP(D30,Altersklassen!$A$4:$B$19,2,TRUE),"")</f>
        <v>U2</v>
      </c>
      <c r="G30" s="2" t="s">
        <v>27</v>
      </c>
      <c r="H30" s="2" t="s">
        <v>27</v>
      </c>
      <c r="I30" s="2" t="s">
        <v>27</v>
      </c>
      <c r="K30" s="15"/>
    </row>
    <row r="31" spans="1:11" x14ac:dyDescent="0.4">
      <c r="A31" s="28" t="s">
        <v>143</v>
      </c>
      <c r="B31" s="67">
        <v>37893</v>
      </c>
      <c r="C31" s="14" t="s">
        <v>19</v>
      </c>
      <c r="D31" s="28">
        <v>2003</v>
      </c>
      <c r="E31" s="15" t="s">
        <v>20</v>
      </c>
      <c r="F31" s="2" t="str">
        <f>IF(D31&gt;=Altersklassen!$A$4,VLOOKUP(D31,Altersklassen!$A$4:$B$19,2,TRUE),"")</f>
        <v>U2</v>
      </c>
      <c r="G31" s="2" t="s">
        <v>27</v>
      </c>
      <c r="H31" s="2" t="s">
        <v>27</v>
      </c>
      <c r="I31" s="2" t="s">
        <v>27</v>
      </c>
    </row>
    <row r="32" spans="1:11" x14ac:dyDescent="0.4">
      <c r="A32" s="28" t="s">
        <v>144</v>
      </c>
      <c r="B32" s="67">
        <v>37893</v>
      </c>
      <c r="C32" s="14" t="s">
        <v>19</v>
      </c>
      <c r="D32">
        <v>2003</v>
      </c>
      <c r="E32" s="14" t="s">
        <v>20</v>
      </c>
      <c r="F32" s="2" t="str">
        <f>IF(D32&gt;=Altersklassen!$A$4,VLOOKUP(D32,Altersklassen!$A$4:$B$19,2,TRUE),"")</f>
        <v>U2</v>
      </c>
      <c r="G32" s="2" t="s">
        <v>27</v>
      </c>
      <c r="H32" s="2" t="s">
        <v>27</v>
      </c>
      <c r="I32" s="2" t="s">
        <v>27</v>
      </c>
      <c r="K32" s="15"/>
    </row>
    <row r="33" spans="1:9" x14ac:dyDescent="0.4">
      <c r="A33" s="28" t="s">
        <v>153</v>
      </c>
      <c r="B33" s="72">
        <v>37558</v>
      </c>
      <c r="C33" s="58" t="s">
        <v>19</v>
      </c>
      <c r="D33" s="28">
        <v>2002</v>
      </c>
      <c r="E33" s="14" t="s">
        <v>22</v>
      </c>
      <c r="F33" s="2" t="str">
        <f>IF(D33&gt;=Altersklassen!$A$4,VLOOKUP(D33,Altersklassen!$A$4:$B$19,2,TRUE),"")</f>
        <v>S1</v>
      </c>
      <c r="G33" s="2" t="s">
        <v>27</v>
      </c>
      <c r="H33" s="2" t="s">
        <v>27</v>
      </c>
      <c r="I33" s="2" t="s">
        <v>27</v>
      </c>
    </row>
    <row r="34" spans="1:9" x14ac:dyDescent="0.4">
      <c r="A34" t="s">
        <v>21</v>
      </c>
      <c r="B34" s="67">
        <v>36024</v>
      </c>
      <c r="C34" s="2" t="s">
        <v>19</v>
      </c>
      <c r="D34" s="68">
        <v>1998</v>
      </c>
      <c r="E34" s="2" t="s">
        <v>22</v>
      </c>
      <c r="F34" s="2" t="str">
        <f>IF(D34&gt;=Altersklassen!$A$4,VLOOKUP(D34,Altersklassen!$A$4:$B$19,2,TRUE),"")</f>
        <v>J3</v>
      </c>
      <c r="G34" s="2" t="s">
        <v>27</v>
      </c>
      <c r="H34" s="2" t="s">
        <v>27</v>
      </c>
      <c r="I34" s="2" t="s">
        <v>27</v>
      </c>
    </row>
    <row r="35" spans="1:9" x14ac:dyDescent="0.4">
      <c r="A35" s="28" t="s">
        <v>106</v>
      </c>
      <c r="B35" s="67">
        <v>36392</v>
      </c>
      <c r="C35" s="14" t="s">
        <v>19</v>
      </c>
      <c r="D35">
        <v>1999</v>
      </c>
      <c r="E35" s="14" t="s">
        <v>20</v>
      </c>
      <c r="F35" s="2" t="str">
        <f>IF(D35&gt;=Altersklassen!$A$4,VLOOKUP(D35,Altersklassen!$A$4:$B$19,2,TRUE),"")</f>
        <v>J2</v>
      </c>
      <c r="G35" s="2" t="s">
        <v>27</v>
      </c>
      <c r="H35" s="2" t="s">
        <v>27</v>
      </c>
      <c r="I35" s="2" t="s">
        <v>27</v>
      </c>
    </row>
    <row r="36" spans="1:9" x14ac:dyDescent="0.4">
      <c r="A36" t="s">
        <v>119</v>
      </c>
      <c r="B36" s="67">
        <v>36953</v>
      </c>
      <c r="C36" s="2" t="s">
        <v>19</v>
      </c>
      <c r="D36" s="68">
        <v>2001</v>
      </c>
      <c r="E36" s="2" t="s">
        <v>20</v>
      </c>
      <c r="F36" s="2" t="str">
        <f>IF(D36&gt;=Altersklassen!$A$4,VLOOKUP(D36,Altersklassen!$A$4:$B$19,2,TRUE),"")</f>
        <v>S2</v>
      </c>
      <c r="G36" s="2" t="s">
        <v>27</v>
      </c>
      <c r="H36" s="2" t="s">
        <v>27</v>
      </c>
      <c r="I36" s="2" t="s">
        <v>27</v>
      </c>
    </row>
    <row r="37" spans="1:9" x14ac:dyDescent="0.4">
      <c r="A37" t="s">
        <v>125</v>
      </c>
      <c r="B37" s="73">
        <v>37741</v>
      </c>
      <c r="C37" s="14" t="s">
        <v>19</v>
      </c>
      <c r="D37" s="12">
        <v>2003</v>
      </c>
      <c r="E37" s="15" t="s">
        <v>20</v>
      </c>
      <c r="F37" s="2" t="str">
        <f>IF(D37&gt;=Altersklassen!$A$4,VLOOKUP(D37,Altersklassen!$A$4:$B$19,2,TRUE),"")</f>
        <v>U2</v>
      </c>
      <c r="G37" s="2" t="s">
        <v>27</v>
      </c>
      <c r="H37" s="2" t="s">
        <v>27</v>
      </c>
      <c r="I37" s="2" t="s">
        <v>27</v>
      </c>
    </row>
    <row r="38" spans="1:9" x14ac:dyDescent="0.4">
      <c r="A38" s="33" t="s">
        <v>100</v>
      </c>
      <c r="B38" s="73">
        <v>36691</v>
      </c>
      <c r="C38" s="14" t="s">
        <v>19</v>
      </c>
      <c r="D38" s="33">
        <v>2000</v>
      </c>
      <c r="E38" s="15" t="s">
        <v>20</v>
      </c>
      <c r="F38" s="2" t="str">
        <f>IF(D38&gt;=Altersklassen!$A$4,VLOOKUP(D38,Altersklassen!$A$4:$B$19,2,TRUE),"")</f>
        <v>J1</v>
      </c>
      <c r="G38" s="2" t="s">
        <v>27</v>
      </c>
      <c r="H38" s="2" t="s">
        <v>27</v>
      </c>
      <c r="I38" s="2" t="s">
        <v>27</v>
      </c>
    </row>
    <row r="39" spans="1:9" x14ac:dyDescent="0.4">
      <c r="A39" s="28" t="s">
        <v>107</v>
      </c>
      <c r="B39" s="67">
        <v>37877</v>
      </c>
      <c r="C39" s="14" t="s">
        <v>19</v>
      </c>
      <c r="D39">
        <v>2003</v>
      </c>
      <c r="E39" s="14" t="s">
        <v>22</v>
      </c>
      <c r="F39" s="2" t="str">
        <f>IF(D39&gt;=Altersklassen!$A$4,VLOOKUP(D39,Altersklassen!$A$4:$B$19,2,TRUE),"")</f>
        <v>U2</v>
      </c>
      <c r="G39" s="2">
        <v>1</v>
      </c>
      <c r="H39" s="2">
        <v>10</v>
      </c>
      <c r="I39" s="2">
        <v>10</v>
      </c>
    </row>
    <row r="40" spans="1:9" x14ac:dyDescent="0.4">
      <c r="A40" s="28" t="s">
        <v>129</v>
      </c>
      <c r="B40" s="74">
        <v>37880</v>
      </c>
      <c r="C40" s="58" t="s">
        <v>19</v>
      </c>
      <c r="D40" s="28">
        <v>2003</v>
      </c>
      <c r="E40" s="14" t="s">
        <v>20</v>
      </c>
      <c r="F40" s="2" t="str">
        <f>IF(D40&gt;=Altersklassen!$A$4,VLOOKUP(D40,Altersklassen!$A$4:$B$19,2,TRUE),"")</f>
        <v>U2</v>
      </c>
      <c r="G40" s="2" t="s">
        <v>27</v>
      </c>
      <c r="H40" s="2" t="s">
        <v>27</v>
      </c>
      <c r="I40" s="2" t="s">
        <v>27</v>
      </c>
    </row>
    <row r="41" spans="1:9" x14ac:dyDescent="0.4">
      <c r="A41" s="28" t="s">
        <v>128</v>
      </c>
      <c r="B41" s="74">
        <v>37261</v>
      </c>
      <c r="C41" s="58" t="s">
        <v>19</v>
      </c>
      <c r="D41" s="28">
        <v>2002</v>
      </c>
      <c r="E41" s="14" t="s">
        <v>20</v>
      </c>
      <c r="F41" s="2" t="str">
        <f>IF(D41&gt;=Altersklassen!$A$4,VLOOKUP(D41,Altersklassen!$A$4:$B$19,2,TRUE),"")</f>
        <v>S1</v>
      </c>
      <c r="G41" s="2" t="s">
        <v>27</v>
      </c>
      <c r="H41" s="2" t="s">
        <v>27</v>
      </c>
      <c r="I41" s="2" t="s">
        <v>27</v>
      </c>
    </row>
    <row r="42" spans="1:9" x14ac:dyDescent="0.4">
      <c r="A42" t="s">
        <v>145</v>
      </c>
      <c r="B42" s="67">
        <v>37786</v>
      </c>
      <c r="C42" s="2" t="s">
        <v>24</v>
      </c>
      <c r="D42" s="68">
        <v>2003</v>
      </c>
      <c r="E42" s="2" t="s">
        <v>22</v>
      </c>
      <c r="F42" s="2" t="str">
        <f>IF(D42&gt;=Altersklassen!$A$4,VLOOKUP(D42,Altersklassen!$A$4:$B$19,2,TRUE),"")</f>
        <v>U2</v>
      </c>
      <c r="G42" s="2" t="s">
        <v>27</v>
      </c>
      <c r="H42" s="2" t="s">
        <v>27</v>
      </c>
      <c r="I42" s="2" t="s">
        <v>27</v>
      </c>
    </row>
    <row r="43" spans="1:9" x14ac:dyDescent="0.4">
      <c r="A43" t="s">
        <v>40</v>
      </c>
      <c r="B43" s="67">
        <v>35165</v>
      </c>
      <c r="C43" s="2" t="s">
        <v>24</v>
      </c>
      <c r="D43" s="68">
        <v>1996</v>
      </c>
      <c r="E43" s="2" t="s">
        <v>20</v>
      </c>
      <c r="F43" s="2" t="str">
        <f>IF(D43&gt;=Altersklassen!$A$4,VLOOKUP(D43,Altersklassen!$A$4:$B$19,2,TRUE),"")</f>
        <v>Jun2</v>
      </c>
      <c r="G43" s="2" t="s">
        <v>27</v>
      </c>
      <c r="H43" s="2" t="s">
        <v>27</v>
      </c>
      <c r="I43" s="2" t="s">
        <v>27</v>
      </c>
    </row>
    <row r="44" spans="1:9" x14ac:dyDescent="0.4">
      <c r="A44" s="12" t="s">
        <v>90</v>
      </c>
      <c r="B44" s="67">
        <v>39085</v>
      </c>
      <c r="C44" s="58" t="s">
        <v>24</v>
      </c>
      <c r="D44" s="12">
        <v>2007</v>
      </c>
      <c r="E44" s="14" t="s">
        <v>20</v>
      </c>
      <c r="F44" s="2" t="str">
        <f>IF(D44&gt;=Altersklassen!$A$4,VLOOKUP(D44,Altersklassen!$A$4:$B$19,2,TRUE),"")</f>
        <v>Mini</v>
      </c>
      <c r="G44" s="2">
        <v>1</v>
      </c>
      <c r="H44" s="2">
        <v>5</v>
      </c>
      <c r="I44" s="2">
        <v>5</v>
      </c>
    </row>
    <row r="45" spans="1:9" x14ac:dyDescent="0.4">
      <c r="A45" s="35" t="s">
        <v>88</v>
      </c>
      <c r="B45" s="72">
        <v>36082</v>
      </c>
      <c r="C45" s="58" t="s">
        <v>24</v>
      </c>
      <c r="D45" s="12">
        <v>1998</v>
      </c>
      <c r="E45" s="14" t="s">
        <v>20</v>
      </c>
      <c r="F45" s="2" t="str">
        <f>IF(D45&gt;=Altersklassen!$A$4,VLOOKUP(D45,Altersklassen!$A$4:$B$19,2,TRUE),"")</f>
        <v>J3</v>
      </c>
      <c r="G45" s="2" t="s">
        <v>27</v>
      </c>
      <c r="H45" s="2" t="s">
        <v>27</v>
      </c>
      <c r="I45" s="2" t="s">
        <v>27</v>
      </c>
    </row>
    <row r="46" spans="1:9" x14ac:dyDescent="0.4">
      <c r="A46" s="12" t="s">
        <v>93</v>
      </c>
      <c r="B46" s="67">
        <v>37913</v>
      </c>
      <c r="C46" s="58" t="s">
        <v>24</v>
      </c>
      <c r="D46" s="12">
        <v>2003</v>
      </c>
      <c r="E46" s="14" t="s">
        <v>20</v>
      </c>
      <c r="F46" s="2" t="str">
        <f>IF(D46&gt;=Altersklassen!$A$4,VLOOKUP(D46,Altersklassen!$A$4:$B$19,2,TRUE),"")</f>
        <v>U2</v>
      </c>
      <c r="G46" s="2" t="s">
        <v>27</v>
      </c>
      <c r="H46" s="2" t="s">
        <v>27</v>
      </c>
      <c r="I46" s="2" t="s">
        <v>27</v>
      </c>
    </row>
    <row r="47" spans="1:9" x14ac:dyDescent="0.4">
      <c r="A47" s="12" t="s">
        <v>112</v>
      </c>
      <c r="B47" s="67">
        <v>36588</v>
      </c>
      <c r="C47" s="58" t="s">
        <v>24</v>
      </c>
      <c r="D47" s="12">
        <v>2000</v>
      </c>
      <c r="E47" s="14" t="s">
        <v>20</v>
      </c>
      <c r="F47" s="2" t="str">
        <f>IF(D47&gt;=Altersklassen!$A$4,VLOOKUP(D47,Altersklassen!$A$4:$B$19,2,TRUE),"")</f>
        <v>J1</v>
      </c>
      <c r="G47" s="2" t="s">
        <v>27</v>
      </c>
      <c r="H47" s="2" t="s">
        <v>27</v>
      </c>
      <c r="I47" s="2" t="s">
        <v>27</v>
      </c>
    </row>
    <row r="48" spans="1:9" x14ac:dyDescent="0.4">
      <c r="A48" s="12" t="s">
        <v>115</v>
      </c>
      <c r="B48" s="70">
        <v>38452</v>
      </c>
      <c r="C48" s="78" t="s">
        <v>24</v>
      </c>
      <c r="D48" s="12">
        <v>2005</v>
      </c>
      <c r="E48" s="79" t="s">
        <v>20</v>
      </c>
      <c r="F48" s="2" t="str">
        <f>IF(D48&gt;=Altersklassen!$A$4,VLOOKUP(D48,Altersklassen!$A$4:$B$19,2,TRUE),"")</f>
        <v>Mini</v>
      </c>
      <c r="G48" s="2" t="s">
        <v>27</v>
      </c>
      <c r="H48" s="2" t="s">
        <v>27</v>
      </c>
      <c r="I48" s="2" t="s">
        <v>27</v>
      </c>
    </row>
    <row r="49" spans="1:9" x14ac:dyDescent="0.4">
      <c r="A49" t="s">
        <v>132</v>
      </c>
      <c r="B49" s="67">
        <v>35648</v>
      </c>
      <c r="C49" s="2" t="s">
        <v>24</v>
      </c>
      <c r="D49" s="68">
        <v>1997</v>
      </c>
      <c r="E49" s="2" t="s">
        <v>22</v>
      </c>
      <c r="F49" s="2" t="str">
        <f>IF(D49&gt;=Altersklassen!$A$4,VLOOKUP(D49,Altersklassen!$A$4:$B$19,2,TRUE),"")</f>
        <v>Jun1</v>
      </c>
      <c r="G49" s="2" t="s">
        <v>27</v>
      </c>
      <c r="H49" s="2" t="s">
        <v>27</v>
      </c>
      <c r="I49" s="2" t="s">
        <v>27</v>
      </c>
    </row>
    <row r="50" spans="1:9" x14ac:dyDescent="0.4">
      <c r="A50" t="s">
        <v>81</v>
      </c>
      <c r="B50" s="67">
        <v>35683</v>
      </c>
      <c r="C50" s="2" t="s">
        <v>24</v>
      </c>
      <c r="D50" s="68">
        <v>1997</v>
      </c>
      <c r="E50" s="2" t="s">
        <v>20</v>
      </c>
      <c r="F50" s="2" t="str">
        <f>IF(D50&gt;=Altersklassen!$A$4,VLOOKUP(D50,Altersklassen!$A$4:$B$19,2,TRUE),"")</f>
        <v>Jun1</v>
      </c>
      <c r="G50" s="2" t="s">
        <v>27</v>
      </c>
      <c r="H50" s="2" t="s">
        <v>27</v>
      </c>
      <c r="I50" s="2" t="s">
        <v>27</v>
      </c>
    </row>
    <row r="51" spans="1:9" x14ac:dyDescent="0.4">
      <c r="A51" t="s">
        <v>124</v>
      </c>
      <c r="B51" s="67">
        <v>36615</v>
      </c>
      <c r="C51" s="2" t="s">
        <v>24</v>
      </c>
      <c r="D51" s="68">
        <v>2000</v>
      </c>
      <c r="E51" s="2" t="s">
        <v>20</v>
      </c>
      <c r="F51" s="2" t="str">
        <f>IF(D51&gt;=Altersklassen!$A$4,VLOOKUP(D51,Altersklassen!$A$4:$B$19,2,TRUE),"")</f>
        <v>J1</v>
      </c>
      <c r="G51" s="2" t="s">
        <v>27</v>
      </c>
      <c r="H51" s="2" t="s">
        <v>27</v>
      </c>
      <c r="I51" s="2" t="s">
        <v>27</v>
      </c>
    </row>
    <row r="52" spans="1:9" x14ac:dyDescent="0.4">
      <c r="A52" t="s">
        <v>32</v>
      </c>
      <c r="B52" s="67">
        <v>36660</v>
      </c>
      <c r="C52" s="2" t="s">
        <v>24</v>
      </c>
      <c r="D52" s="68">
        <v>2000</v>
      </c>
      <c r="E52" s="2" t="s">
        <v>22</v>
      </c>
      <c r="F52" s="2" t="str">
        <f>IF(D52&gt;=Altersklassen!$A$4,VLOOKUP(D52,Altersklassen!$A$4:$B$19,2,TRUE),"")</f>
        <v>J1</v>
      </c>
      <c r="G52" s="2">
        <v>1</v>
      </c>
      <c r="H52" s="2">
        <v>2</v>
      </c>
      <c r="I52" s="2">
        <v>2</v>
      </c>
    </row>
    <row r="53" spans="1:9" x14ac:dyDescent="0.4">
      <c r="A53" t="s">
        <v>80</v>
      </c>
      <c r="B53" s="67">
        <v>35716</v>
      </c>
      <c r="C53" s="2" t="s">
        <v>24</v>
      </c>
      <c r="D53" s="68">
        <v>1997</v>
      </c>
      <c r="E53" s="2" t="s">
        <v>20</v>
      </c>
      <c r="F53" s="2" t="str">
        <f>IF(D53&gt;=Altersklassen!$A$4,VLOOKUP(D53,Altersklassen!$A$4:$B$19,2,TRUE),"")</f>
        <v>Jun1</v>
      </c>
      <c r="G53" s="2" t="s">
        <v>27</v>
      </c>
      <c r="H53" s="2" t="s">
        <v>27</v>
      </c>
      <c r="I53" s="2" t="s">
        <v>27</v>
      </c>
    </row>
    <row r="54" spans="1:9" x14ac:dyDescent="0.4">
      <c r="A54" t="s">
        <v>83</v>
      </c>
      <c r="B54" s="67">
        <v>37536</v>
      </c>
      <c r="C54" s="2" t="s">
        <v>24</v>
      </c>
      <c r="D54" s="68">
        <v>2002</v>
      </c>
      <c r="E54" s="2" t="s">
        <v>20</v>
      </c>
      <c r="F54" s="2" t="str">
        <f>IF(D54&gt;=Altersklassen!$A$4,VLOOKUP(D54,Altersklassen!$A$4:$B$19,2,TRUE),"")</f>
        <v>S1</v>
      </c>
      <c r="G54" s="2">
        <v>1</v>
      </c>
      <c r="H54" s="2">
        <v>4</v>
      </c>
      <c r="I54" s="2">
        <v>4</v>
      </c>
    </row>
    <row r="55" spans="1:9" x14ac:dyDescent="0.4">
      <c r="A55" s="12" t="s">
        <v>114</v>
      </c>
      <c r="B55" s="71">
        <v>38293</v>
      </c>
      <c r="C55" s="58" t="s">
        <v>24</v>
      </c>
      <c r="D55" s="12">
        <v>2004</v>
      </c>
      <c r="E55" s="14" t="s">
        <v>20</v>
      </c>
      <c r="F55" s="2" t="str">
        <f>IF(D55&gt;=Altersklassen!$A$4,VLOOKUP(D55,Altersklassen!$A$4:$B$19,2,TRUE),"")</f>
        <v>U1</v>
      </c>
      <c r="G55" s="2" t="s">
        <v>27</v>
      </c>
      <c r="H55" s="2" t="s">
        <v>27</v>
      </c>
      <c r="I55" s="2" t="s">
        <v>27</v>
      </c>
    </row>
    <row r="56" spans="1:9" x14ac:dyDescent="0.4">
      <c r="A56" t="s">
        <v>54</v>
      </c>
      <c r="B56" s="67">
        <v>37784</v>
      </c>
      <c r="C56" s="2" t="s">
        <v>24</v>
      </c>
      <c r="D56" s="68">
        <v>2003</v>
      </c>
      <c r="E56" s="2" t="s">
        <v>22</v>
      </c>
      <c r="F56" s="2" t="str">
        <f>IF(D56&gt;=Altersklassen!$A$4,VLOOKUP(D56,Altersklassen!$A$4:$B$19,2,TRUE),"")</f>
        <v>U2</v>
      </c>
      <c r="G56" s="2" t="s">
        <v>27</v>
      </c>
      <c r="H56" s="2" t="s">
        <v>27</v>
      </c>
      <c r="I56" s="2" t="s">
        <v>27</v>
      </c>
    </row>
    <row r="57" spans="1:9" x14ac:dyDescent="0.4">
      <c r="A57" t="s">
        <v>165</v>
      </c>
      <c r="B57" s="67">
        <v>38660</v>
      </c>
      <c r="C57" s="2" t="s">
        <v>24</v>
      </c>
      <c r="D57" s="68">
        <v>2005</v>
      </c>
      <c r="E57" s="2" t="s">
        <v>20</v>
      </c>
      <c r="F57" s="2" t="str">
        <f>IF(D57&gt;=Altersklassen!$A$4,VLOOKUP(D57,Altersklassen!$A$4:$B$19,2,TRUE),"")</f>
        <v>Mini</v>
      </c>
      <c r="G57" s="2">
        <v>1</v>
      </c>
      <c r="H57" s="2">
        <v>8</v>
      </c>
      <c r="I57" s="2">
        <v>8</v>
      </c>
    </row>
    <row r="58" spans="1:9" x14ac:dyDescent="0.4">
      <c r="A58" s="28" t="s">
        <v>95</v>
      </c>
      <c r="B58" s="67">
        <v>36692</v>
      </c>
      <c r="C58" s="14" t="s">
        <v>24</v>
      </c>
      <c r="D58">
        <v>2000</v>
      </c>
      <c r="E58" s="14" t="s">
        <v>20</v>
      </c>
      <c r="F58" s="2" t="str">
        <f>IF(D58&gt;=Altersklassen!$A$4,VLOOKUP(D58,Altersklassen!$A$4:$B$19,2,TRUE),"")</f>
        <v>J1</v>
      </c>
      <c r="G58" s="2" t="s">
        <v>27</v>
      </c>
      <c r="H58" s="2" t="s">
        <v>27</v>
      </c>
      <c r="I58" s="2" t="s">
        <v>27</v>
      </c>
    </row>
    <row r="59" spans="1:9" x14ac:dyDescent="0.4">
      <c r="A59" t="s">
        <v>25</v>
      </c>
      <c r="B59" s="67">
        <v>35209</v>
      </c>
      <c r="C59" s="2" t="s">
        <v>24</v>
      </c>
      <c r="D59" s="68">
        <v>1996</v>
      </c>
      <c r="E59" s="2" t="s">
        <v>20</v>
      </c>
      <c r="F59" s="2" t="str">
        <f>IF(D59&gt;=Altersklassen!$A$4,VLOOKUP(D59,Altersklassen!$A$4:$B$19,2,TRUE),"")</f>
        <v>Jun2</v>
      </c>
      <c r="G59" s="2" t="s">
        <v>27</v>
      </c>
      <c r="H59" s="2" t="s">
        <v>27</v>
      </c>
      <c r="I59" s="2" t="s">
        <v>27</v>
      </c>
    </row>
    <row r="60" spans="1:9" x14ac:dyDescent="0.4">
      <c r="A60" t="s">
        <v>26</v>
      </c>
      <c r="B60" s="67">
        <v>35522</v>
      </c>
      <c r="C60" s="2" t="s">
        <v>24</v>
      </c>
      <c r="D60" s="68">
        <v>1997</v>
      </c>
      <c r="E60" s="2" t="s">
        <v>20</v>
      </c>
      <c r="F60" s="2" t="str">
        <f>IF(D60&gt;=Altersklassen!$A$4,VLOOKUP(D60,Altersklassen!$A$4:$B$19,2,TRUE),"")</f>
        <v>Jun1</v>
      </c>
      <c r="G60" s="2" t="s">
        <v>27</v>
      </c>
      <c r="H60" s="2" t="s">
        <v>27</v>
      </c>
      <c r="I60" s="2" t="s">
        <v>27</v>
      </c>
    </row>
    <row r="61" spans="1:9" ht="14.1" customHeight="1" x14ac:dyDescent="0.4">
      <c r="A61" t="s">
        <v>96</v>
      </c>
      <c r="B61" s="67">
        <v>37033</v>
      </c>
      <c r="C61" s="2" t="s">
        <v>42</v>
      </c>
      <c r="D61" s="68">
        <v>2001</v>
      </c>
      <c r="E61" s="2" t="s">
        <v>20</v>
      </c>
      <c r="F61" s="2" t="str">
        <f>IF(D61&gt;=Altersklassen!$A$4,VLOOKUP(D61,Altersklassen!$A$4:$B$19,2,TRUE),"")</f>
        <v>S2</v>
      </c>
      <c r="G61" s="2">
        <v>1</v>
      </c>
      <c r="H61" s="2">
        <v>7</v>
      </c>
      <c r="I61" s="2">
        <v>7</v>
      </c>
    </row>
    <row r="62" spans="1:9" ht="14.1" x14ac:dyDescent="0.6">
      <c r="A62" s="48" t="s">
        <v>91</v>
      </c>
      <c r="B62" s="67">
        <v>37455</v>
      </c>
      <c r="C62" s="15" t="s">
        <v>42</v>
      </c>
      <c r="D62" s="28">
        <v>2002</v>
      </c>
      <c r="E62" s="15" t="s">
        <v>20</v>
      </c>
      <c r="F62" s="2" t="str">
        <f>IF(D62&gt;=Altersklassen!$A$4,VLOOKUP(D62,Altersklassen!$A$4:$B$19,2,TRUE),"")</f>
        <v>S1</v>
      </c>
      <c r="G62" s="2" t="s">
        <v>27</v>
      </c>
      <c r="H62" s="2" t="s">
        <v>27</v>
      </c>
      <c r="I62" s="2" t="s">
        <v>27</v>
      </c>
    </row>
    <row r="63" spans="1:9" ht="14.1" x14ac:dyDescent="0.6">
      <c r="A63" s="48" t="s">
        <v>148</v>
      </c>
      <c r="B63" s="71">
        <v>37834</v>
      </c>
      <c r="C63" s="15" t="s">
        <v>42</v>
      </c>
      <c r="D63" s="28">
        <v>2003</v>
      </c>
      <c r="E63" s="15" t="s">
        <v>20</v>
      </c>
      <c r="F63" s="2" t="str">
        <f>IF(D63&gt;=Altersklassen!$A$4,VLOOKUP(D63,Altersklassen!$A$4:$B$19,2,TRUE),"")</f>
        <v>U2</v>
      </c>
      <c r="G63" s="2" t="s">
        <v>27</v>
      </c>
      <c r="H63" s="2" t="s">
        <v>27</v>
      </c>
      <c r="I63" s="2" t="s">
        <v>27</v>
      </c>
    </row>
    <row r="64" spans="1:9" ht="12.3" customHeight="1" x14ac:dyDescent="0.6">
      <c r="A64" s="59" t="s">
        <v>131</v>
      </c>
      <c r="B64" s="76">
        <v>35759</v>
      </c>
      <c r="C64" s="14" t="s">
        <v>42</v>
      </c>
      <c r="D64" s="28">
        <v>1997</v>
      </c>
      <c r="E64" s="14" t="s">
        <v>20</v>
      </c>
      <c r="F64" s="2" t="str">
        <f>IF(D64&gt;=Altersklassen!$A$4,VLOOKUP(D64,Altersklassen!$A$4:$B$19,2,TRUE),"")</f>
        <v>Jun1</v>
      </c>
      <c r="G64" s="2" t="s">
        <v>27</v>
      </c>
      <c r="H64" s="2" t="s">
        <v>27</v>
      </c>
      <c r="I64" s="2" t="s">
        <v>27</v>
      </c>
    </row>
    <row r="65" spans="1:9" ht="14.1" customHeight="1" x14ac:dyDescent="0.4">
      <c r="A65" t="s">
        <v>41</v>
      </c>
      <c r="B65" s="67">
        <v>37204</v>
      </c>
      <c r="C65" s="2" t="s">
        <v>42</v>
      </c>
      <c r="D65" s="68">
        <v>2001</v>
      </c>
      <c r="E65" s="2" t="s">
        <v>20</v>
      </c>
      <c r="F65" s="2" t="str">
        <f>IF(D65&gt;=Altersklassen!$A$4,VLOOKUP(D65,Altersklassen!$A$4:$B$19,2,TRUE),"")</f>
        <v>S2</v>
      </c>
      <c r="G65" s="2">
        <v>1</v>
      </c>
      <c r="H65" s="2">
        <v>3</v>
      </c>
      <c r="I65" s="2">
        <v>3</v>
      </c>
    </row>
    <row r="66" spans="1:9" ht="12.3" customHeight="1" x14ac:dyDescent="0.6">
      <c r="A66" s="59" t="s">
        <v>87</v>
      </c>
      <c r="B66" s="71">
        <v>37616</v>
      </c>
      <c r="C66" s="77" t="s">
        <v>42</v>
      </c>
      <c r="D66" s="28">
        <v>2002</v>
      </c>
      <c r="E66" s="15" t="s">
        <v>20</v>
      </c>
      <c r="F66" s="2" t="str">
        <f>IF(D66&gt;=Altersklassen!$A$4,VLOOKUP(D66,Altersklassen!$A$4:$B$19,2,TRUE),"")</f>
        <v>S1</v>
      </c>
      <c r="G66" s="2" t="s">
        <v>27</v>
      </c>
      <c r="H66" s="2" t="s">
        <v>27</v>
      </c>
      <c r="I66" s="2" t="s">
        <v>27</v>
      </c>
    </row>
    <row r="67" spans="1:9" x14ac:dyDescent="0.4">
      <c r="A67" s="28" t="s">
        <v>157</v>
      </c>
      <c r="B67" s="67">
        <v>38834</v>
      </c>
      <c r="C67" s="14" t="s">
        <v>29</v>
      </c>
      <c r="D67" s="28">
        <v>2006</v>
      </c>
      <c r="E67" s="14" t="s">
        <v>22</v>
      </c>
      <c r="F67" s="2" t="str">
        <f>IF(D67&gt;=Altersklassen!$A$4,VLOOKUP(D67,Altersklassen!$A$4:$B$19,2,TRUE),"")</f>
        <v>Mini</v>
      </c>
      <c r="G67" s="2" t="s">
        <v>27</v>
      </c>
      <c r="H67" s="2" t="s">
        <v>27</v>
      </c>
      <c r="I67" s="2" t="s">
        <v>27</v>
      </c>
    </row>
    <row r="68" spans="1:9" x14ac:dyDescent="0.4">
      <c r="A68" t="s">
        <v>34</v>
      </c>
      <c r="B68" s="67">
        <v>35498</v>
      </c>
      <c r="C68" s="2" t="s">
        <v>29</v>
      </c>
      <c r="D68" s="68">
        <v>1997</v>
      </c>
      <c r="E68" s="2" t="s">
        <v>20</v>
      </c>
      <c r="F68" s="2" t="str">
        <f>IF(D68&gt;=Altersklassen!$A$4,VLOOKUP(D68,Altersklassen!$A$4:$B$19,2,TRUE),"")</f>
        <v>Jun1</v>
      </c>
      <c r="G68" s="2" t="s">
        <v>27</v>
      </c>
      <c r="H68" s="2" t="s">
        <v>27</v>
      </c>
      <c r="I68" s="2" t="s">
        <v>27</v>
      </c>
    </row>
    <row r="69" spans="1:9" x14ac:dyDescent="0.4">
      <c r="A69" s="28" t="s">
        <v>155</v>
      </c>
      <c r="B69" s="81">
        <v>38530</v>
      </c>
      <c r="C69" s="14" t="s">
        <v>29</v>
      </c>
      <c r="D69">
        <v>2005</v>
      </c>
      <c r="E69" s="14" t="s">
        <v>22</v>
      </c>
      <c r="F69" s="2" t="str">
        <f>IF(D69&gt;=Altersklassen!$A$4,VLOOKUP(D69,Altersklassen!$A$4:$B$19,2,TRUE),"")</f>
        <v>Mini</v>
      </c>
      <c r="G69" s="2" t="s">
        <v>27</v>
      </c>
      <c r="H69" s="2" t="s">
        <v>27</v>
      </c>
      <c r="I69" s="2" t="s">
        <v>27</v>
      </c>
    </row>
    <row r="70" spans="1:9" x14ac:dyDescent="0.4">
      <c r="A70" s="28" t="s">
        <v>158</v>
      </c>
      <c r="B70" s="81">
        <v>38977</v>
      </c>
      <c r="C70" s="14" t="s">
        <v>29</v>
      </c>
      <c r="D70">
        <v>2006</v>
      </c>
      <c r="E70" s="14" t="s">
        <v>22</v>
      </c>
      <c r="F70" s="2" t="str">
        <f>IF(D70&gt;=Altersklassen!$A$4,VLOOKUP(D70,Altersklassen!$A$4:$B$19,2,TRUE),"")</f>
        <v>Mini</v>
      </c>
      <c r="G70" s="2">
        <v>1</v>
      </c>
      <c r="H70" s="2">
        <v>13</v>
      </c>
      <c r="I70" s="2">
        <v>13</v>
      </c>
    </row>
    <row r="71" spans="1:9" x14ac:dyDescent="0.4">
      <c r="A71" t="s">
        <v>154</v>
      </c>
      <c r="B71" s="67">
        <v>38871</v>
      </c>
      <c r="C71" s="14" t="s">
        <v>29</v>
      </c>
      <c r="D71">
        <v>2005</v>
      </c>
      <c r="E71" s="14" t="s">
        <v>22</v>
      </c>
      <c r="F71" s="2" t="str">
        <f>IF(D71&gt;=Altersklassen!$A$4,VLOOKUP(D71,Altersklassen!$A$4:$B$19,2,TRUE),"")</f>
        <v>Mini</v>
      </c>
      <c r="G71" s="2">
        <v>1</v>
      </c>
      <c r="H71" s="2">
        <v>12</v>
      </c>
      <c r="I71" s="2">
        <v>12</v>
      </c>
    </row>
    <row r="72" spans="1:9" x14ac:dyDescent="0.4">
      <c r="A72" s="28" t="s">
        <v>156</v>
      </c>
      <c r="B72" s="81">
        <v>38977</v>
      </c>
      <c r="C72" s="14" t="s">
        <v>29</v>
      </c>
      <c r="D72">
        <v>2005</v>
      </c>
      <c r="E72" s="14" t="s">
        <v>22</v>
      </c>
      <c r="F72" s="2" t="str">
        <f>IF(D72&gt;=Altersklassen!$A$4,VLOOKUP(D72,Altersklassen!$A$4:$B$19,2,TRUE),"")</f>
        <v>Mini</v>
      </c>
      <c r="G72" s="2" t="s">
        <v>27</v>
      </c>
      <c r="H72" s="2" t="s">
        <v>27</v>
      </c>
      <c r="I72" s="2" t="s">
        <v>27</v>
      </c>
    </row>
    <row r="73" spans="1:9" x14ac:dyDescent="0.4">
      <c r="A73" s="18" t="s">
        <v>104</v>
      </c>
      <c r="B73" s="70">
        <v>35922</v>
      </c>
      <c r="C73" s="14" t="s">
        <v>29</v>
      </c>
      <c r="D73" s="28">
        <v>1998</v>
      </c>
      <c r="E73" s="15" t="s">
        <v>20</v>
      </c>
      <c r="F73" s="2" t="str">
        <f>IF(D73&gt;=Altersklassen!$A$4,VLOOKUP(D73,Altersklassen!$A$4:$B$19,2,TRUE),"")</f>
        <v>J3</v>
      </c>
      <c r="G73" s="2" t="s">
        <v>27</v>
      </c>
      <c r="H73" s="2" t="s">
        <v>27</v>
      </c>
      <c r="I73" s="2" t="s">
        <v>27</v>
      </c>
    </row>
    <row r="74" spans="1:9" x14ac:dyDescent="0.4">
      <c r="A74" s="28" t="s">
        <v>147</v>
      </c>
      <c r="B74" s="67">
        <v>36569</v>
      </c>
      <c r="C74" s="14" t="s">
        <v>51</v>
      </c>
      <c r="D74">
        <v>2000</v>
      </c>
      <c r="E74" s="14" t="s">
        <v>20</v>
      </c>
      <c r="F74" s="2" t="str">
        <f>IF(D74&gt;=Altersklassen!$A$4,VLOOKUP(D74,Altersklassen!$A$4:$B$19,2,TRUE),"")</f>
        <v>J1</v>
      </c>
      <c r="G74" s="2" t="s">
        <v>27</v>
      </c>
      <c r="H74" s="2" t="s">
        <v>27</v>
      </c>
      <c r="I74" s="2" t="s">
        <v>27</v>
      </c>
    </row>
    <row r="75" spans="1:9" x14ac:dyDescent="0.4">
      <c r="A75" t="s">
        <v>50</v>
      </c>
      <c r="B75" s="67">
        <v>36306</v>
      </c>
      <c r="C75" s="2" t="s">
        <v>51</v>
      </c>
      <c r="D75" s="68">
        <v>1999</v>
      </c>
      <c r="E75" s="2" t="s">
        <v>20</v>
      </c>
      <c r="F75" s="2" t="str">
        <f>IF(D75&gt;=Altersklassen!$A$4,VLOOKUP(D75,Altersklassen!$A$4:$B$19,2,TRUE),"")</f>
        <v>J2</v>
      </c>
      <c r="G75" s="2" t="s">
        <v>27</v>
      </c>
      <c r="H75" s="2" t="s">
        <v>27</v>
      </c>
      <c r="I75" s="2" t="s">
        <v>27</v>
      </c>
    </row>
    <row r="76" spans="1:9" x14ac:dyDescent="0.4">
      <c r="A76" s="28" t="s">
        <v>146</v>
      </c>
      <c r="B76" s="67">
        <v>35157</v>
      </c>
      <c r="C76" s="14" t="s">
        <v>51</v>
      </c>
      <c r="D76">
        <v>1996</v>
      </c>
      <c r="E76" s="14" t="s">
        <v>20</v>
      </c>
      <c r="F76" s="2" t="str">
        <f>IF(D76&gt;=Altersklassen!$A$4,VLOOKUP(D76,Altersklassen!$A$4:$B$19,2,TRUE),"")</f>
        <v>Jun2</v>
      </c>
      <c r="G76" s="2" t="s">
        <v>27</v>
      </c>
      <c r="H76" s="2" t="s">
        <v>27</v>
      </c>
      <c r="I76" s="2" t="s">
        <v>27</v>
      </c>
    </row>
    <row r="77" spans="1:9" x14ac:dyDescent="0.4">
      <c r="A77" s="12" t="s">
        <v>113</v>
      </c>
      <c r="B77" s="67">
        <v>37604</v>
      </c>
      <c r="C77" s="58" t="s">
        <v>43</v>
      </c>
      <c r="D77" s="12">
        <v>2002</v>
      </c>
      <c r="E77" s="14" t="s">
        <v>20</v>
      </c>
      <c r="F77" s="2" t="str">
        <f>IF(D77&gt;=Altersklassen!$A$4,VLOOKUP(D77,Altersklassen!$A$4:$B$19,2,TRUE),"")</f>
        <v>S1</v>
      </c>
      <c r="G77" s="2" t="s">
        <v>27</v>
      </c>
      <c r="H77" s="2" t="s">
        <v>27</v>
      </c>
      <c r="I77" s="2" t="s">
        <v>27</v>
      </c>
    </row>
    <row r="78" spans="1:9" x14ac:dyDescent="0.4">
      <c r="A78" s="12" t="s">
        <v>94</v>
      </c>
      <c r="B78" s="67">
        <v>37587</v>
      </c>
      <c r="C78" s="58" t="s">
        <v>43</v>
      </c>
      <c r="D78" s="12">
        <v>2002</v>
      </c>
      <c r="E78" s="14" t="s">
        <v>20</v>
      </c>
      <c r="F78" s="2" t="str">
        <f>IF(D78&gt;=Altersklassen!$A$4,VLOOKUP(D78,Altersklassen!$A$4:$B$19,2,TRUE),"")</f>
        <v>S1</v>
      </c>
      <c r="G78" s="2">
        <v>1</v>
      </c>
      <c r="H78" s="2">
        <v>11</v>
      </c>
      <c r="I78" s="2">
        <v>11</v>
      </c>
    </row>
    <row r="79" spans="1:9" x14ac:dyDescent="0.4">
      <c r="A79" s="22" t="s">
        <v>118</v>
      </c>
      <c r="B79" s="73">
        <v>36858</v>
      </c>
      <c r="C79" s="14" t="s">
        <v>43</v>
      </c>
      <c r="D79" s="28">
        <v>2000</v>
      </c>
      <c r="E79" s="15" t="s">
        <v>22</v>
      </c>
      <c r="F79" s="2" t="str">
        <f>IF(D79&gt;=Altersklassen!$A$4,VLOOKUP(D79,Altersklassen!$A$4:$B$19,2,TRUE),"")</f>
        <v>J1</v>
      </c>
      <c r="G79" s="2" t="s">
        <v>27</v>
      </c>
      <c r="H79" s="2" t="s">
        <v>27</v>
      </c>
      <c r="I79" s="2" t="s">
        <v>27</v>
      </c>
    </row>
    <row r="80" spans="1:9" x14ac:dyDescent="0.4">
      <c r="A80" s="22" t="s">
        <v>138</v>
      </c>
      <c r="B80" s="76">
        <v>36172</v>
      </c>
      <c r="C80" s="58" t="s">
        <v>43</v>
      </c>
      <c r="D80" s="28">
        <v>1999</v>
      </c>
      <c r="E80" s="14" t="s">
        <v>22</v>
      </c>
      <c r="F80" s="2" t="str">
        <f>IF(D80&gt;=Altersklassen!$A$4,VLOOKUP(D80,Altersklassen!$A$4:$B$19,2,TRUE),"")</f>
        <v>J2</v>
      </c>
      <c r="G80" s="2" t="s">
        <v>27</v>
      </c>
      <c r="H80" s="2" t="s">
        <v>27</v>
      </c>
      <c r="I80" s="2" t="s">
        <v>27</v>
      </c>
    </row>
    <row r="81" spans="1:9" x14ac:dyDescent="0.4">
      <c r="A81" t="s">
        <v>110</v>
      </c>
      <c r="B81" s="67">
        <v>36631</v>
      </c>
      <c r="C81" s="2" t="s">
        <v>43</v>
      </c>
      <c r="D81" s="68">
        <v>2000</v>
      </c>
      <c r="E81" s="2" t="s">
        <v>20</v>
      </c>
      <c r="F81" s="2" t="str">
        <f>IF(D81&gt;=Altersklassen!$A$4,VLOOKUP(D81,Altersklassen!$A$4:$B$19,2,TRUE),"")</f>
        <v>J1</v>
      </c>
      <c r="G81" s="2" t="s">
        <v>27</v>
      </c>
      <c r="H81" s="2" t="s">
        <v>27</v>
      </c>
      <c r="I81" s="2" t="s">
        <v>27</v>
      </c>
    </row>
    <row r="82" spans="1:9" x14ac:dyDescent="0.4">
      <c r="A82" t="s">
        <v>122</v>
      </c>
      <c r="B82" s="67">
        <v>36895</v>
      </c>
      <c r="C82" s="2" t="s">
        <v>43</v>
      </c>
      <c r="D82" s="68">
        <v>2001</v>
      </c>
      <c r="E82" s="2" t="s">
        <v>22</v>
      </c>
      <c r="F82" s="2" t="str">
        <f>IF(D82&gt;=Altersklassen!$A$4,VLOOKUP(D82,Altersklassen!$A$4:$B$19,2,TRUE),"")</f>
        <v>S2</v>
      </c>
      <c r="G82" s="2" t="s">
        <v>27</v>
      </c>
      <c r="H82" s="2" t="s">
        <v>27</v>
      </c>
      <c r="I82" s="2" t="s">
        <v>27</v>
      </c>
    </row>
    <row r="83" spans="1:9" x14ac:dyDescent="0.4">
      <c r="A83" s="18" t="s">
        <v>139</v>
      </c>
      <c r="B83" s="67">
        <v>37052</v>
      </c>
      <c r="C83" s="14" t="s">
        <v>43</v>
      </c>
      <c r="D83" s="56">
        <v>2001</v>
      </c>
      <c r="E83" s="15" t="s">
        <v>20</v>
      </c>
      <c r="F83" s="2" t="str">
        <f>IF(D83&gt;=Altersklassen!$A$4,VLOOKUP(D83,Altersklassen!$A$4:$B$19,2,TRUE),"")</f>
        <v>S2</v>
      </c>
      <c r="G83" s="2" t="s">
        <v>27</v>
      </c>
      <c r="H83" s="2" t="s">
        <v>27</v>
      </c>
      <c r="I83" s="2" t="s">
        <v>27</v>
      </c>
    </row>
    <row r="84" spans="1:9" x14ac:dyDescent="0.4">
      <c r="A84" s="28" t="s">
        <v>149</v>
      </c>
      <c r="B84" s="67">
        <v>37810</v>
      </c>
      <c r="C84" s="14" t="s">
        <v>43</v>
      </c>
      <c r="D84">
        <v>2003</v>
      </c>
      <c r="E84" s="14" t="s">
        <v>20</v>
      </c>
      <c r="F84" s="2" t="str">
        <f>IF(D84&gt;=Altersklassen!$A$4,VLOOKUP(D84,Altersklassen!$A$4:$B$19,2,TRUE),"")</f>
        <v>U2</v>
      </c>
      <c r="G84" s="2" t="s">
        <v>27</v>
      </c>
      <c r="H84" s="2" t="s">
        <v>27</v>
      </c>
      <c r="I84" s="2" t="s">
        <v>27</v>
      </c>
    </row>
    <row r="85" spans="1:9" x14ac:dyDescent="0.4">
      <c r="A85" t="s">
        <v>137</v>
      </c>
      <c r="B85" s="67">
        <v>36249</v>
      </c>
      <c r="C85" s="2" t="s">
        <v>43</v>
      </c>
      <c r="D85" s="68">
        <v>1999</v>
      </c>
      <c r="E85" s="2" t="s">
        <v>22</v>
      </c>
      <c r="F85" s="2" t="str">
        <f>IF(D85&gt;=Altersklassen!$A$4,VLOOKUP(D85,Altersklassen!$A$4:$B$19,2,TRUE),"")</f>
        <v>J2</v>
      </c>
      <c r="G85" s="2" t="s">
        <v>27</v>
      </c>
      <c r="H85" s="2" t="s">
        <v>27</v>
      </c>
      <c r="I85" s="2" t="s">
        <v>27</v>
      </c>
    </row>
    <row r="86" spans="1:9" x14ac:dyDescent="0.4">
      <c r="A86" s="28" t="s">
        <v>152</v>
      </c>
      <c r="B86" s="67">
        <v>37498</v>
      </c>
      <c r="C86" s="14" t="s">
        <v>43</v>
      </c>
      <c r="D86" s="68">
        <v>2002</v>
      </c>
      <c r="E86" s="14" t="s">
        <v>20</v>
      </c>
      <c r="F86" s="2" t="str">
        <f>IF(D86&gt;=Altersklassen!$A$4,VLOOKUP(D86,Altersklassen!$A$4:$B$19,2,TRUE),"")</f>
        <v>S1</v>
      </c>
      <c r="G86" s="2" t="s">
        <v>27</v>
      </c>
      <c r="H86" s="2" t="s">
        <v>27</v>
      </c>
      <c r="I86" s="2" t="s">
        <v>27</v>
      </c>
    </row>
    <row r="87" spans="1:9" x14ac:dyDescent="0.4">
      <c r="A87" t="s">
        <v>121</v>
      </c>
      <c r="B87" s="67">
        <v>36965</v>
      </c>
      <c r="C87" s="2" t="s">
        <v>43</v>
      </c>
      <c r="D87" s="68">
        <v>2001</v>
      </c>
      <c r="E87" s="2" t="s">
        <v>22</v>
      </c>
      <c r="F87" s="2" t="str">
        <f>IF(D87&gt;=Altersklassen!$A$4,VLOOKUP(D87,Altersklassen!$A$4:$B$19,2,TRUE),"")</f>
        <v>S2</v>
      </c>
      <c r="G87" s="2" t="s">
        <v>27</v>
      </c>
      <c r="H87" s="2" t="s">
        <v>27</v>
      </c>
      <c r="I87" s="2" t="s">
        <v>27</v>
      </c>
    </row>
    <row r="88" spans="1:9" x14ac:dyDescent="0.4">
      <c r="A88" t="s">
        <v>150</v>
      </c>
      <c r="B88" s="67">
        <v>36450</v>
      </c>
      <c r="C88" s="2" t="s">
        <v>43</v>
      </c>
      <c r="D88" s="68">
        <v>1999</v>
      </c>
      <c r="E88" s="2" t="s">
        <v>20</v>
      </c>
      <c r="F88" s="2" t="str">
        <f>IF(D88&gt;=Altersklassen!$A$4,VLOOKUP(D88,Altersklassen!$A$4:$B$19,2,TRUE),"")</f>
        <v>J2</v>
      </c>
      <c r="G88" s="2" t="s">
        <v>27</v>
      </c>
      <c r="H88" s="2" t="s">
        <v>27</v>
      </c>
      <c r="I88" s="2" t="s">
        <v>27</v>
      </c>
    </row>
    <row r="89" spans="1:9" x14ac:dyDescent="0.4">
      <c r="A89" t="s">
        <v>117</v>
      </c>
      <c r="B89" s="67">
        <v>37006</v>
      </c>
      <c r="C89" s="2" t="s">
        <v>43</v>
      </c>
      <c r="D89" s="68">
        <v>2001</v>
      </c>
      <c r="E89" s="2" t="s">
        <v>20</v>
      </c>
      <c r="F89" s="2" t="str">
        <f>IF(D89&gt;=Altersklassen!$A$4,VLOOKUP(D89,Altersklassen!$A$4:$B$19,2,TRUE),"")</f>
        <v>S2</v>
      </c>
      <c r="G89" s="2" t="s">
        <v>27</v>
      </c>
      <c r="H89" s="2" t="s">
        <v>27</v>
      </c>
      <c r="I89" s="2" t="s">
        <v>27</v>
      </c>
    </row>
    <row r="90" spans="1:9" x14ac:dyDescent="0.4">
      <c r="A90" t="s">
        <v>136</v>
      </c>
      <c r="B90" s="67">
        <v>36402</v>
      </c>
      <c r="C90" s="2" t="s">
        <v>43</v>
      </c>
      <c r="D90" s="68">
        <v>1999</v>
      </c>
      <c r="E90" s="2" t="s">
        <v>22</v>
      </c>
      <c r="F90" s="2" t="str">
        <f>IF(D90&gt;=Altersklassen!$A$4,VLOOKUP(D90,Altersklassen!$A$4:$B$19,2,TRUE),"")</f>
        <v>J2</v>
      </c>
      <c r="G90" s="2" t="s">
        <v>27</v>
      </c>
      <c r="H90" s="2" t="s">
        <v>27</v>
      </c>
      <c r="I90" s="2" t="s">
        <v>27</v>
      </c>
    </row>
    <row r="91" spans="1:9" x14ac:dyDescent="0.4">
      <c r="A91" s="22" t="s">
        <v>134</v>
      </c>
      <c r="B91" s="71">
        <v>36084</v>
      </c>
      <c r="C91" s="58" t="s">
        <v>43</v>
      </c>
      <c r="D91" s="28">
        <v>1998</v>
      </c>
      <c r="E91" s="14" t="s">
        <v>22</v>
      </c>
      <c r="F91" s="2" t="str">
        <f>IF(D91&gt;=Altersklassen!$A$4,VLOOKUP(D91,Altersklassen!$A$4:$B$19,2,TRUE),"")</f>
        <v>J3</v>
      </c>
      <c r="G91" s="2" t="s">
        <v>27</v>
      </c>
      <c r="H91" s="2" t="s">
        <v>27</v>
      </c>
      <c r="I91" s="2" t="s">
        <v>27</v>
      </c>
    </row>
    <row r="92" spans="1:9" x14ac:dyDescent="0.4">
      <c r="A92" t="s">
        <v>55</v>
      </c>
      <c r="B92" s="67">
        <v>36988</v>
      </c>
      <c r="C92" s="2" t="s">
        <v>43</v>
      </c>
      <c r="D92" s="68">
        <v>2001</v>
      </c>
      <c r="E92" s="2" t="s">
        <v>20</v>
      </c>
      <c r="F92" s="2" t="str">
        <f>IF(D92&gt;=Altersklassen!$A$4,VLOOKUP(D92,Altersklassen!$A$4:$B$19,2,TRUE),"")</f>
        <v>S2</v>
      </c>
      <c r="G92" s="2" t="s">
        <v>27</v>
      </c>
      <c r="H92" s="2" t="s">
        <v>27</v>
      </c>
      <c r="I92" s="2" t="s">
        <v>27</v>
      </c>
    </row>
    <row r="93" spans="1:9" x14ac:dyDescent="0.4">
      <c r="A93" s="12" t="s">
        <v>92</v>
      </c>
      <c r="B93" s="67">
        <v>37532</v>
      </c>
      <c r="C93" s="58" t="s">
        <v>43</v>
      </c>
      <c r="D93" s="12">
        <v>2002</v>
      </c>
      <c r="E93" s="14" t="s">
        <v>20</v>
      </c>
      <c r="F93" s="2" t="str">
        <f>IF(D93&gt;=Altersklassen!$A$4,VLOOKUP(D93,Altersklassen!$A$4:$B$19,2,TRUE),"")</f>
        <v>S1</v>
      </c>
      <c r="G93" s="2" t="s">
        <v>27</v>
      </c>
      <c r="H93" s="2" t="s">
        <v>27</v>
      </c>
      <c r="I93" s="2" t="s">
        <v>27</v>
      </c>
    </row>
    <row r="94" spans="1:9" x14ac:dyDescent="0.4">
      <c r="A94" t="s">
        <v>140</v>
      </c>
      <c r="B94" s="67">
        <v>37486</v>
      </c>
      <c r="C94" s="2" t="s">
        <v>43</v>
      </c>
      <c r="D94" s="68">
        <v>2002</v>
      </c>
      <c r="E94" s="2" t="s">
        <v>20</v>
      </c>
      <c r="F94" s="2" t="str">
        <f>IF(D94&gt;=Altersklassen!$A$4,VLOOKUP(D94,Altersklassen!$A$4:$B$19,2,TRUE),"")</f>
        <v>S1</v>
      </c>
      <c r="G94" s="2" t="s">
        <v>27</v>
      </c>
      <c r="H94" s="2" t="s">
        <v>27</v>
      </c>
      <c r="I94" s="2" t="s">
        <v>27</v>
      </c>
    </row>
    <row r="95" spans="1:9" x14ac:dyDescent="0.4">
      <c r="A95" t="s">
        <v>135</v>
      </c>
      <c r="B95" s="67">
        <v>36433</v>
      </c>
      <c r="C95" s="2" t="s">
        <v>43</v>
      </c>
      <c r="D95" s="68">
        <v>1999</v>
      </c>
      <c r="E95" s="2" t="s">
        <v>20</v>
      </c>
      <c r="F95" s="2" t="str">
        <f>IF(D95&gt;=Altersklassen!$A$4,VLOOKUP(D95,Altersklassen!$A$4:$B$19,2,TRUE),"")</f>
        <v>J2</v>
      </c>
      <c r="G95" s="2" t="s">
        <v>27</v>
      </c>
      <c r="H95" s="2" t="s">
        <v>27</v>
      </c>
      <c r="I95" s="2" t="s">
        <v>27</v>
      </c>
    </row>
    <row r="96" spans="1:9" x14ac:dyDescent="0.4">
      <c r="A96" t="s">
        <v>142</v>
      </c>
      <c r="B96" s="67">
        <v>37376</v>
      </c>
      <c r="C96" s="2" t="s">
        <v>43</v>
      </c>
      <c r="D96" s="68">
        <v>2002</v>
      </c>
      <c r="E96" s="2" t="s">
        <v>20</v>
      </c>
      <c r="F96" s="2" t="str">
        <f>IF(D96&gt;=Altersklassen!$A$4,VLOOKUP(D96,Altersklassen!$A$4:$B$19,2,TRUE),"")</f>
        <v>S1</v>
      </c>
      <c r="G96" s="2" t="s">
        <v>27</v>
      </c>
      <c r="H96" s="2" t="s">
        <v>27</v>
      </c>
      <c r="I96" s="2" t="s">
        <v>27</v>
      </c>
    </row>
    <row r="97" spans="1:9" x14ac:dyDescent="0.4">
      <c r="A97" t="s">
        <v>141</v>
      </c>
      <c r="B97" s="67">
        <v>37400</v>
      </c>
      <c r="C97" s="2" t="s">
        <v>43</v>
      </c>
      <c r="D97" s="68">
        <v>2002</v>
      </c>
      <c r="E97" s="2" t="s">
        <v>20</v>
      </c>
      <c r="F97" s="2" t="str">
        <f>IF(D97&gt;=Altersklassen!$A$4,VLOOKUP(D97,Altersklassen!$A$4:$B$19,2,TRUE),"")</f>
        <v>S1</v>
      </c>
      <c r="G97" s="2" t="s">
        <v>27</v>
      </c>
      <c r="H97" s="2" t="s">
        <v>27</v>
      </c>
      <c r="I97" s="2" t="s">
        <v>27</v>
      </c>
    </row>
    <row r="98" spans="1:9" x14ac:dyDescent="0.4">
      <c r="A98" t="s">
        <v>120</v>
      </c>
      <c r="B98" s="67">
        <v>36834</v>
      </c>
      <c r="C98" s="2" t="s">
        <v>43</v>
      </c>
      <c r="D98" s="68">
        <v>2000</v>
      </c>
      <c r="E98" s="2" t="s">
        <v>22</v>
      </c>
      <c r="F98" s="2" t="str">
        <f>IF(D98&gt;=Altersklassen!$A$4,VLOOKUP(D98,Altersklassen!$A$4:$B$19,2,TRUE),"")</f>
        <v>J1</v>
      </c>
      <c r="G98" s="2" t="s">
        <v>27</v>
      </c>
      <c r="H98" s="2" t="s">
        <v>27</v>
      </c>
      <c r="I98" s="2" t="s">
        <v>27</v>
      </c>
    </row>
    <row r="99" spans="1:9" x14ac:dyDescent="0.4">
      <c r="A99" t="s">
        <v>133</v>
      </c>
      <c r="B99" s="67">
        <v>36144</v>
      </c>
      <c r="C99" s="2" t="s">
        <v>37</v>
      </c>
      <c r="D99" s="68">
        <v>1998</v>
      </c>
      <c r="E99" s="2" t="s">
        <v>20</v>
      </c>
      <c r="F99" s="2" t="str">
        <f>IF(D99&gt;=Altersklassen!$A$4,VLOOKUP(D99,Altersklassen!$A$4:$B$19,2,TRUE),"")</f>
        <v>J3</v>
      </c>
      <c r="G99" s="2" t="s">
        <v>27</v>
      </c>
      <c r="H99" s="2" t="s">
        <v>27</v>
      </c>
      <c r="I99" s="2" t="s">
        <v>27</v>
      </c>
    </row>
    <row r="100" spans="1:9" x14ac:dyDescent="0.4">
      <c r="F100" s="2" t="str">
        <f>IF(D100&gt;=Altersklassen!$A$4,VLOOKUP(D100,Altersklassen!$A$4:$B$19,2,TRUE),"")</f>
        <v/>
      </c>
    </row>
    <row r="101" spans="1:9" x14ac:dyDescent="0.4">
      <c r="F101" s="2" t="str">
        <f>IF(D101&gt;=Altersklassen!$A$4,VLOOKUP(D101,Altersklassen!$A$4:$B$19,2,TRUE),"")</f>
        <v/>
      </c>
    </row>
    <row r="102" spans="1:9" x14ac:dyDescent="0.4">
      <c r="F102" s="2" t="str">
        <f>IF(D102&gt;=Altersklassen!$A$4,VLOOKUP(D102,Altersklassen!$A$4:$B$19,2,TRUE),"")</f>
        <v/>
      </c>
    </row>
    <row r="103" spans="1:9" x14ac:dyDescent="0.4">
      <c r="F103" s="2" t="str">
        <f>IF(D103&gt;=Altersklassen!$A$4,VLOOKUP(D103,Altersklassen!$A$4:$B$19,2,TRUE),"")</f>
        <v/>
      </c>
    </row>
    <row r="104" spans="1:9" x14ac:dyDescent="0.4">
      <c r="F104" s="2" t="str">
        <f>IF(D104&gt;=Altersklassen!$A$4,VLOOKUP(D104,Altersklassen!$A$4:$B$19,2,TRUE),"")</f>
        <v/>
      </c>
    </row>
    <row r="105" spans="1:9" x14ac:dyDescent="0.4">
      <c r="F105" s="2" t="str">
        <f>IF(D105&gt;=Altersklassen!$A$4,VLOOKUP(D105,Altersklassen!$A$4:$B$19,2,TRUE),"")</f>
        <v/>
      </c>
    </row>
    <row r="106" spans="1:9" x14ac:dyDescent="0.4">
      <c r="F106" s="2" t="str">
        <f>IF(D106&gt;=Altersklassen!$A$4,VLOOKUP(D106,Altersklassen!$A$4:$B$19,2,TRUE),"")</f>
        <v/>
      </c>
    </row>
    <row r="107" spans="1:9" x14ac:dyDescent="0.4">
      <c r="F107" s="2" t="str">
        <f>IF(D107&gt;=Altersklassen!$A$4,VLOOKUP(D107,Altersklassen!$A$4:$B$19,2,TRUE),"")</f>
        <v/>
      </c>
    </row>
    <row r="108" spans="1:9" x14ac:dyDescent="0.4">
      <c r="F108" s="2" t="str">
        <f>IF(D108&gt;=Altersklassen!$A$4,VLOOKUP(D108,Altersklassen!$A$4:$B$19,2,TRUE),"")</f>
        <v/>
      </c>
    </row>
    <row r="109" spans="1:9" x14ac:dyDescent="0.4">
      <c r="F109" s="2" t="str">
        <f>IF(D109&gt;=Altersklassen!$A$4,VLOOKUP(D109,Altersklassen!$A$4:$B$19,2,TRUE),"")</f>
        <v/>
      </c>
    </row>
    <row r="110" spans="1:9" x14ac:dyDescent="0.4">
      <c r="F110" s="2" t="str">
        <f>IF(D110&gt;=Altersklassen!$A$4,VLOOKUP(D110,Altersklassen!$A$4:$B$19,2,TRUE),"")</f>
        <v/>
      </c>
    </row>
    <row r="111" spans="1:9" x14ac:dyDescent="0.4">
      <c r="F111" s="2" t="str">
        <f>IF(D111&gt;=Altersklassen!$A$4,VLOOKUP(D111,Altersklassen!$A$4:$B$19,2,TRUE),"")</f>
        <v/>
      </c>
    </row>
    <row r="112" spans="1:9" x14ac:dyDescent="0.4">
      <c r="F112" s="2" t="str">
        <f>IF(D112&gt;=Altersklassen!$A$4,VLOOKUP(D112,Altersklassen!$A$4:$B$19,2,TRUE),"")</f>
        <v/>
      </c>
    </row>
    <row r="113" spans="6:6" x14ac:dyDescent="0.4">
      <c r="F113" s="2" t="str">
        <f>IF(D113&gt;=Altersklassen!$A$4,VLOOKUP(D113,Altersklassen!$A$4:$B$19,2,TRUE),"")</f>
        <v/>
      </c>
    </row>
    <row r="114" spans="6:6" x14ac:dyDescent="0.4">
      <c r="F114" s="2" t="str">
        <f>IF(D114&gt;=Altersklassen!$A$4,VLOOKUP(D114,Altersklassen!$A$4:$B$19,2,TRUE),"")</f>
        <v/>
      </c>
    </row>
    <row r="115" spans="6:6" x14ac:dyDescent="0.4">
      <c r="F115" s="2" t="str">
        <f>IF(D115&gt;=Altersklassen!$A$4,VLOOKUP(D115,Altersklassen!$A$4:$B$19,2,TRUE),"")</f>
        <v/>
      </c>
    </row>
    <row r="116" spans="6:6" x14ac:dyDescent="0.4">
      <c r="F116" s="2" t="str">
        <f>IF(D116&gt;=Altersklassen!$A$4,VLOOKUP(D116,Altersklassen!$A$4:$B$19,2,TRUE),"")</f>
        <v/>
      </c>
    </row>
    <row r="117" spans="6:6" x14ac:dyDescent="0.4">
      <c r="F117" s="2" t="str">
        <f>IF(D117&gt;=Altersklassen!$A$4,VLOOKUP(D117,Altersklassen!$A$4:$B$19,2,TRUE),"")</f>
        <v/>
      </c>
    </row>
    <row r="118" spans="6:6" x14ac:dyDescent="0.4">
      <c r="F118" s="2" t="str">
        <f>IF(D118&gt;=Altersklassen!$A$4,VLOOKUP(D118,Altersklassen!$A$4:$B$19,2,TRUE),"")</f>
        <v/>
      </c>
    </row>
    <row r="119" spans="6:6" x14ac:dyDescent="0.4">
      <c r="F119" s="2" t="str">
        <f>IF(D119&gt;=Altersklassen!$A$4,VLOOKUP(D119,Altersklassen!$A$4:$B$19,2,TRUE),"")</f>
        <v/>
      </c>
    </row>
    <row r="120" spans="6:6" x14ac:dyDescent="0.4">
      <c r="F120" s="2" t="str">
        <f>IF(D120&gt;=Altersklassen!$A$4,VLOOKUP(D120,Altersklassen!$A$4:$B$19,2,TRUE),"")</f>
        <v/>
      </c>
    </row>
    <row r="121" spans="6:6" x14ac:dyDescent="0.4">
      <c r="F121" s="2" t="str">
        <f>IF(D121&gt;=Altersklassen!$A$4,VLOOKUP(D121,Altersklassen!$A$4:$B$19,2,TRUE),"")</f>
        <v/>
      </c>
    </row>
    <row r="122" spans="6:6" x14ac:dyDescent="0.4">
      <c r="F122" s="2" t="str">
        <f>IF(D122&gt;=Altersklassen!$A$4,VLOOKUP(D122,Altersklassen!$A$4:$B$19,2,TRUE),"")</f>
        <v/>
      </c>
    </row>
    <row r="123" spans="6:6" x14ac:dyDescent="0.4">
      <c r="F123" s="2" t="str">
        <f>IF(D123&gt;=Altersklassen!$A$4,VLOOKUP(D123,Altersklassen!$A$4:$B$19,2,TRUE),"")</f>
        <v/>
      </c>
    </row>
    <row r="124" spans="6:6" x14ac:dyDescent="0.4">
      <c r="F124" s="2" t="str">
        <f>IF(D124&gt;=Altersklassen!$A$4,VLOOKUP(D124,Altersklassen!$A$4:$B$19,2,TRUE),"")</f>
        <v/>
      </c>
    </row>
    <row r="125" spans="6:6" x14ac:dyDescent="0.4">
      <c r="F125" s="2" t="str">
        <f>IF(D125&gt;=Altersklassen!$A$4,VLOOKUP(D125,Altersklassen!$A$4:$B$19,2,TRUE),"")</f>
        <v/>
      </c>
    </row>
    <row r="126" spans="6:6" x14ac:dyDescent="0.4">
      <c r="F126" s="2" t="str">
        <f>IF(D126&gt;=Altersklassen!$A$4,VLOOKUP(D126,Altersklassen!$A$4:$B$19,2,TRUE),"")</f>
        <v/>
      </c>
    </row>
    <row r="127" spans="6:6" x14ac:dyDescent="0.4">
      <c r="F127" s="2" t="str">
        <f>IF(D127&gt;=Altersklassen!$A$4,VLOOKUP(D127,Altersklassen!$A$4:$B$19,2,TRUE),"")</f>
        <v/>
      </c>
    </row>
    <row r="128" spans="6:6" x14ac:dyDescent="0.4">
      <c r="F128" s="2" t="str">
        <f>IF(D128&gt;=Altersklassen!$A$4,VLOOKUP(D128,Altersklassen!$A$4:$B$19,2,TRUE),"")</f>
        <v/>
      </c>
    </row>
    <row r="129" spans="6:6" x14ac:dyDescent="0.4">
      <c r="F129" s="2" t="str">
        <f>IF(D129&gt;=Altersklassen!$A$4,VLOOKUP(D129,Altersklassen!$A$4:$B$19,2,TRUE),"")</f>
        <v/>
      </c>
    </row>
    <row r="130" spans="6:6" x14ac:dyDescent="0.4">
      <c r="F130" s="2" t="str">
        <f>IF(D130&gt;=Altersklassen!$A$4,VLOOKUP(D130,Altersklassen!$A$4:$B$19,2,TRUE),"")</f>
        <v/>
      </c>
    </row>
    <row r="131" spans="6:6" x14ac:dyDescent="0.4">
      <c r="F131" s="2" t="str">
        <f>IF(D131&gt;=Altersklassen!$A$4,VLOOKUP(D131,Altersklassen!$A$4:$B$19,2,TRUE),"")</f>
        <v/>
      </c>
    </row>
    <row r="132" spans="6:6" x14ac:dyDescent="0.4">
      <c r="F132" s="2" t="str">
        <f>IF(D132&gt;=Altersklassen!$A$4,VLOOKUP(D132,Altersklassen!$A$4:$B$19,2,TRUE),"")</f>
        <v/>
      </c>
    </row>
    <row r="133" spans="6:6" x14ac:dyDescent="0.4">
      <c r="F133" s="2" t="str">
        <f>IF(D133&gt;=Altersklassen!$A$4,VLOOKUP(D133,Altersklassen!$A$4:$B$19,2,TRUE),"")</f>
        <v/>
      </c>
    </row>
    <row r="134" spans="6:6" x14ac:dyDescent="0.4">
      <c r="F134" s="2" t="str">
        <f>IF(D134&gt;=Altersklassen!$A$4,VLOOKUP(D134,Altersklassen!$A$4:$B$19,2,TRUE),"")</f>
        <v/>
      </c>
    </row>
    <row r="135" spans="6:6" x14ac:dyDescent="0.4">
      <c r="F135" s="2" t="str">
        <f>IF(D135&gt;=Altersklassen!$A$4,VLOOKUP(D135,Altersklassen!$A$4:$B$19,2,TRUE),"")</f>
        <v/>
      </c>
    </row>
    <row r="136" spans="6:6" x14ac:dyDescent="0.4">
      <c r="F136" s="2" t="str">
        <f>IF(D136&gt;=Altersklassen!$A$4,VLOOKUP(D136,Altersklassen!$A$4:$B$19,2,TRUE),"")</f>
        <v/>
      </c>
    </row>
    <row r="137" spans="6:6" x14ac:dyDescent="0.4">
      <c r="F137" s="2" t="str">
        <f>IF(D137&gt;=Altersklassen!$A$4,VLOOKUP(D137,Altersklassen!$A$4:$B$19,2,TRUE),"")</f>
        <v/>
      </c>
    </row>
    <row r="138" spans="6:6" x14ac:dyDescent="0.4">
      <c r="F138" s="2" t="str">
        <f>IF(D138&gt;=Altersklassen!$A$4,VLOOKUP(D138,Altersklassen!$A$4:$B$19,2,TRUE),"")</f>
        <v/>
      </c>
    </row>
    <row r="139" spans="6:6" x14ac:dyDescent="0.4">
      <c r="F139" s="2" t="str">
        <f>IF(D139&gt;=Altersklassen!$A$4,VLOOKUP(D139,Altersklassen!$A$4:$B$19,2,TRUE),"")</f>
        <v/>
      </c>
    </row>
    <row r="140" spans="6:6" x14ac:dyDescent="0.4">
      <c r="F140" s="2" t="str">
        <f>IF(D140&gt;=Altersklassen!$A$4,VLOOKUP(D140,Altersklassen!$A$4:$B$19,2,TRUE),"")</f>
        <v/>
      </c>
    </row>
    <row r="141" spans="6:6" x14ac:dyDescent="0.4">
      <c r="F141" s="2" t="str">
        <f>IF(D141&gt;=Altersklassen!$A$4,VLOOKUP(D141,Altersklassen!$A$4:$B$19,2,TRUE),"")</f>
        <v/>
      </c>
    </row>
    <row r="142" spans="6:6" x14ac:dyDescent="0.4">
      <c r="F142" s="2" t="str">
        <f>IF(D142&gt;=Altersklassen!$A$4,VLOOKUP(D142,Altersklassen!$A$4:$B$19,2,TRUE),"")</f>
        <v/>
      </c>
    </row>
    <row r="143" spans="6:6" x14ac:dyDescent="0.4">
      <c r="F143" s="2" t="str">
        <f>IF(D143&gt;=Altersklassen!$A$4,VLOOKUP(D143,Altersklassen!$A$4:$B$19,2,TRUE),"")</f>
        <v/>
      </c>
    </row>
    <row r="144" spans="6:6" x14ac:dyDescent="0.4">
      <c r="F144" s="2" t="str">
        <f>IF(D144&gt;=Altersklassen!$A$4,VLOOKUP(D144,Altersklassen!$A$4:$B$19,2,TRUE),"")</f>
        <v/>
      </c>
    </row>
    <row r="145" spans="6:6" x14ac:dyDescent="0.4">
      <c r="F145" s="2" t="str">
        <f>IF(D145&gt;=Altersklassen!$A$4,VLOOKUP(D145,Altersklassen!$A$4:$B$19,2,TRUE),"")</f>
        <v/>
      </c>
    </row>
    <row r="146" spans="6:6" x14ac:dyDescent="0.4">
      <c r="F146" s="2" t="str">
        <f>IF(D146&gt;=Altersklassen!$A$4,VLOOKUP(D146,Altersklassen!$A$4:$B$19,2,TRUE),"")</f>
        <v/>
      </c>
    </row>
    <row r="147" spans="6:6" x14ac:dyDescent="0.4">
      <c r="F147" s="2" t="str">
        <f>IF(D147&gt;=Altersklassen!$A$4,VLOOKUP(D147,Altersklassen!$A$4:$B$19,2,TRUE),"")</f>
        <v/>
      </c>
    </row>
    <row r="148" spans="6:6" x14ac:dyDescent="0.4">
      <c r="F148" s="2" t="str">
        <f>IF(D148&gt;=Altersklassen!$A$4,VLOOKUP(D148,Altersklassen!$A$4:$B$19,2,TRUE),"")</f>
        <v/>
      </c>
    </row>
    <row r="149" spans="6:6" x14ac:dyDescent="0.4">
      <c r="F149" s="2" t="str">
        <f>IF(D149&gt;=Altersklassen!$A$4,VLOOKUP(D149,Altersklassen!$A$4:$B$19,2,TRUE),"")</f>
        <v/>
      </c>
    </row>
    <row r="150" spans="6:6" x14ac:dyDescent="0.4">
      <c r="F150" s="2" t="str">
        <f>IF(D150&gt;=Altersklassen!$A$4,VLOOKUP(D150,Altersklassen!$A$4:$B$19,2,TRUE),"")</f>
        <v/>
      </c>
    </row>
    <row r="151" spans="6:6" x14ac:dyDescent="0.4">
      <c r="F151" s="2" t="str">
        <f>IF(D151&gt;=Altersklassen!$A$4,VLOOKUP(D151,Altersklassen!$A$4:$B$19,2,TRUE),"")</f>
        <v/>
      </c>
    </row>
    <row r="152" spans="6:6" x14ac:dyDescent="0.4">
      <c r="F152" s="2" t="str">
        <f>IF(D152&gt;=Altersklassen!$A$4,VLOOKUP(D152,Altersklassen!$A$4:$B$19,2,TRUE),"")</f>
        <v/>
      </c>
    </row>
    <row r="153" spans="6:6" x14ac:dyDescent="0.4">
      <c r="F153" s="2" t="str">
        <f>IF(D153&gt;=Altersklassen!$A$4,VLOOKUP(D153,Altersklassen!$A$4:$B$19,2,TRUE),"")</f>
        <v/>
      </c>
    </row>
    <row r="154" spans="6:6" x14ac:dyDescent="0.4">
      <c r="F154" s="2" t="str">
        <f>IF(D154&gt;=Altersklassen!$A$4,VLOOKUP(D154,Altersklassen!$A$4:$B$19,2,TRUE),"")</f>
        <v/>
      </c>
    </row>
    <row r="155" spans="6:6" x14ac:dyDescent="0.4">
      <c r="F155" s="2" t="str">
        <f>IF(D155&gt;=Altersklassen!$A$4,VLOOKUP(D155,Altersklassen!$A$4:$B$19,2,TRUE),"")</f>
        <v/>
      </c>
    </row>
    <row r="156" spans="6:6" x14ac:dyDescent="0.4">
      <c r="F156" s="2" t="str">
        <f>IF(D156&gt;=Altersklassen!$A$4,VLOOKUP(D156,Altersklassen!$A$4:$B$19,2,TRUE),"")</f>
        <v/>
      </c>
    </row>
    <row r="157" spans="6:6" x14ac:dyDescent="0.4">
      <c r="F157" s="2" t="str">
        <f>IF(D157&gt;=Altersklassen!$A$4,VLOOKUP(D157,Altersklassen!$A$4:$B$19,2,TRUE),"")</f>
        <v/>
      </c>
    </row>
    <row r="158" spans="6:6" x14ac:dyDescent="0.4">
      <c r="F158" s="2" t="str">
        <f>IF(D158&gt;=Altersklassen!$A$4,VLOOKUP(D158,Altersklassen!$A$4:$B$19,2,TRUE),"")</f>
        <v/>
      </c>
    </row>
    <row r="159" spans="6:6" x14ac:dyDescent="0.4">
      <c r="F159" s="2" t="str">
        <f>IF(D159&gt;=Altersklassen!$A$4,VLOOKUP(D159,Altersklassen!$A$4:$B$19,2,TRUE),"")</f>
        <v/>
      </c>
    </row>
    <row r="160" spans="6:6" x14ac:dyDescent="0.4">
      <c r="F160" s="2" t="str">
        <f>IF(D160&gt;=Altersklassen!$A$4,VLOOKUP(D160,Altersklassen!$A$4:$B$19,2,TRUE),"")</f>
        <v/>
      </c>
    </row>
    <row r="161" spans="6:6" x14ac:dyDescent="0.4">
      <c r="F161" s="2" t="str">
        <f>IF(D161&gt;=Altersklassen!$A$4,VLOOKUP(D161,Altersklassen!$A$4:$B$19,2,TRUE),"")</f>
        <v/>
      </c>
    </row>
    <row r="162" spans="6:6" x14ac:dyDescent="0.4">
      <c r="F162" s="2" t="str">
        <f>IF(D162&gt;=Altersklassen!$A$4,VLOOKUP(D162,Altersklassen!$A$4:$B$19,2,TRUE),"")</f>
        <v/>
      </c>
    </row>
    <row r="163" spans="6:6" x14ac:dyDescent="0.4">
      <c r="F163" s="2" t="str">
        <f>IF(D163&gt;=Altersklassen!$A$4,VLOOKUP(D163,Altersklassen!$A$4:$B$19,2,TRUE),"")</f>
        <v/>
      </c>
    </row>
    <row r="164" spans="6:6" x14ac:dyDescent="0.4">
      <c r="F164" s="2" t="str">
        <f>IF(D164&gt;=Altersklassen!$A$4,VLOOKUP(D164,Altersklassen!$A$4:$B$19,2,TRUE),"")</f>
        <v/>
      </c>
    </row>
    <row r="165" spans="6:6" x14ac:dyDescent="0.4">
      <c r="F165" s="2" t="str">
        <f>IF(D165&gt;=Altersklassen!$A$4,VLOOKUP(D165,Altersklassen!$A$4:$B$19,2,TRUE),"")</f>
        <v/>
      </c>
    </row>
    <row r="166" spans="6:6" x14ac:dyDescent="0.4">
      <c r="F166" s="2" t="str">
        <f>IF(D166&gt;=Altersklassen!$A$4,VLOOKUP(D166,Altersklassen!$A$4:$B$19,2,TRUE),"")</f>
        <v/>
      </c>
    </row>
    <row r="167" spans="6:6" x14ac:dyDescent="0.4">
      <c r="F167" s="2" t="str">
        <f>IF(D167&gt;=Altersklassen!$A$4,VLOOKUP(D167,Altersklassen!$A$4:$B$19,2,TRUE),"")</f>
        <v/>
      </c>
    </row>
    <row r="168" spans="6:6" x14ac:dyDescent="0.4">
      <c r="F168" s="2" t="str">
        <f>IF(D168&gt;=Altersklassen!$A$4,VLOOKUP(D168,Altersklassen!$A$4:$B$19,2,TRUE),"")</f>
        <v/>
      </c>
    </row>
    <row r="169" spans="6:6" x14ac:dyDescent="0.4">
      <c r="F169" s="2" t="str">
        <f>IF(D169&gt;=Altersklassen!$A$4,VLOOKUP(D169,Altersklassen!$A$4:$B$19,2,TRUE),"")</f>
        <v/>
      </c>
    </row>
    <row r="170" spans="6:6" x14ac:dyDescent="0.4">
      <c r="F170" s="2" t="str">
        <f>IF(D170&gt;=Altersklassen!$A$4,VLOOKUP(D170,Altersklassen!$A$4:$B$19,2,TRUE),"")</f>
        <v/>
      </c>
    </row>
    <row r="171" spans="6:6" x14ac:dyDescent="0.4">
      <c r="F171" s="2" t="str">
        <f>IF(D171&gt;=Altersklassen!$A$4,VLOOKUP(D171,Altersklassen!$A$4:$B$19,2,TRUE),"")</f>
        <v/>
      </c>
    </row>
    <row r="172" spans="6:6" x14ac:dyDescent="0.4">
      <c r="F172" s="2" t="str">
        <f>IF(D172&gt;=Altersklassen!$A$4,VLOOKUP(D172,Altersklassen!$A$4:$B$19,2,TRUE),"")</f>
        <v/>
      </c>
    </row>
    <row r="173" spans="6:6" x14ac:dyDescent="0.4">
      <c r="F173" s="2" t="str">
        <f>IF(D173&gt;=Altersklassen!$A$4,VLOOKUP(D173,Altersklassen!$A$4:$B$19,2,TRUE),"")</f>
        <v/>
      </c>
    </row>
    <row r="174" spans="6:6" x14ac:dyDescent="0.4">
      <c r="F174" s="2" t="str">
        <f>IF(D174&gt;=Altersklassen!$A$4,VLOOKUP(D174,Altersklassen!$A$4:$B$19,2,TRUE),"")</f>
        <v/>
      </c>
    </row>
    <row r="175" spans="6:6" x14ac:dyDescent="0.4">
      <c r="F175" s="2" t="str">
        <f>IF(D175&gt;=Altersklassen!$A$4,VLOOKUP(D175,Altersklassen!$A$4:$B$19,2,TRUE),"")</f>
        <v/>
      </c>
    </row>
    <row r="176" spans="6:6" x14ac:dyDescent="0.4">
      <c r="F176" s="2" t="str">
        <f>IF(D176&gt;=Altersklassen!$A$4,VLOOKUP(D176,Altersklassen!$A$4:$B$19,2,TRUE),"")</f>
        <v/>
      </c>
    </row>
    <row r="177" spans="6:6" x14ac:dyDescent="0.4">
      <c r="F177" s="2" t="str">
        <f>IF(D177&gt;=Altersklassen!$A$4,VLOOKUP(D177,Altersklassen!$A$4:$B$19,2,TRUE),"")</f>
        <v/>
      </c>
    </row>
    <row r="178" spans="6:6" x14ac:dyDescent="0.4">
      <c r="F178" s="2" t="str">
        <f>IF(D178&gt;=Altersklassen!$A$4,VLOOKUP(D178,Altersklassen!$A$4:$B$19,2,TRUE),"")</f>
        <v/>
      </c>
    </row>
    <row r="179" spans="6:6" x14ac:dyDescent="0.4">
      <c r="F179" s="2" t="str">
        <f>IF(D179&gt;=Altersklassen!$A$4,VLOOKUP(D179,Altersklassen!$A$4:$B$19,2,TRUE),"")</f>
        <v/>
      </c>
    </row>
    <row r="180" spans="6:6" x14ac:dyDescent="0.4">
      <c r="F180" s="2" t="str">
        <f>IF(D180&gt;=Altersklassen!$A$4,VLOOKUP(D180,Altersklassen!$A$4:$B$19,2,TRUE),"")</f>
        <v/>
      </c>
    </row>
    <row r="181" spans="6:6" x14ac:dyDescent="0.4">
      <c r="F181" s="2" t="str">
        <f>IF(D181&gt;=Altersklassen!$A$4,VLOOKUP(D181,Altersklassen!$A$4:$B$19,2,TRUE),"")</f>
        <v/>
      </c>
    </row>
    <row r="182" spans="6:6" x14ac:dyDescent="0.4">
      <c r="F182" s="2" t="str">
        <f>IF(D182&gt;=Altersklassen!$A$4,VLOOKUP(D182,Altersklassen!$A$4:$B$19,2,TRUE),"")</f>
        <v/>
      </c>
    </row>
    <row r="183" spans="6:6" x14ac:dyDescent="0.4">
      <c r="F183" s="2" t="str">
        <f>IF(D183&gt;=Altersklassen!$A$4,VLOOKUP(D183,Altersklassen!$A$4:$B$19,2,TRUE),"")</f>
        <v/>
      </c>
    </row>
    <row r="184" spans="6:6" x14ac:dyDescent="0.4">
      <c r="F184" s="2" t="str">
        <f>IF(D184&gt;=Altersklassen!$A$4,VLOOKUP(D184,Altersklassen!$A$4:$B$19,2,TRUE),"")</f>
        <v/>
      </c>
    </row>
    <row r="185" spans="6:6" x14ac:dyDescent="0.4">
      <c r="F185" s="2" t="str">
        <f>IF(D185&gt;=Altersklassen!$A$4,VLOOKUP(D185,Altersklassen!$A$4:$B$19,2,TRUE),"")</f>
        <v/>
      </c>
    </row>
    <row r="186" spans="6:6" x14ac:dyDescent="0.4">
      <c r="F186" s="2" t="str">
        <f>IF(D186&gt;=Altersklassen!$A$4,VLOOKUP(D186,Altersklassen!$A$4:$B$19,2,TRUE),"")</f>
        <v/>
      </c>
    </row>
    <row r="187" spans="6:6" x14ac:dyDescent="0.4">
      <c r="F187" s="2" t="str">
        <f>IF(D187&gt;=Altersklassen!$A$4,VLOOKUP(D187,Altersklassen!$A$4:$B$19,2,TRUE),"")</f>
        <v/>
      </c>
    </row>
    <row r="188" spans="6:6" x14ac:dyDescent="0.4">
      <c r="F188" s="2" t="str">
        <f>IF(D188&gt;=Altersklassen!$A$4,VLOOKUP(D188,Altersklassen!$A$4:$B$19,2,TRUE),"")</f>
        <v/>
      </c>
    </row>
    <row r="189" spans="6:6" x14ac:dyDescent="0.4">
      <c r="F189" s="2" t="str">
        <f>IF(D189&gt;=Altersklassen!$A$4,VLOOKUP(D189,Altersklassen!$A$4:$B$19,2,TRUE),"")</f>
        <v/>
      </c>
    </row>
    <row r="190" spans="6:6" x14ac:dyDescent="0.4">
      <c r="F190" s="2" t="str">
        <f>IF(D190&gt;=Altersklassen!$A$4,VLOOKUP(D190,Altersklassen!$A$4:$B$19,2,TRUE),"")</f>
        <v/>
      </c>
    </row>
    <row r="191" spans="6:6" x14ac:dyDescent="0.4">
      <c r="F191" s="2" t="str">
        <f>IF(D191&gt;=Altersklassen!$A$4,VLOOKUP(D191,Altersklassen!$A$4:$B$19,2,TRUE),"")</f>
        <v/>
      </c>
    </row>
    <row r="192" spans="6:6" x14ac:dyDescent="0.4">
      <c r="F192" s="2" t="str">
        <f>IF(D192&gt;=Altersklassen!$A$4,VLOOKUP(D192,Altersklassen!$A$4:$B$19,2,TRUE),"")</f>
        <v/>
      </c>
    </row>
    <row r="193" spans="6:6" x14ac:dyDescent="0.4">
      <c r="F193" s="2" t="str">
        <f>IF(D193&gt;=Altersklassen!$A$4,VLOOKUP(D193,Altersklassen!$A$4:$B$19,2,TRUE),"")</f>
        <v/>
      </c>
    </row>
    <row r="194" spans="6:6" x14ac:dyDescent="0.4">
      <c r="F194" s="2" t="str">
        <f>IF(D194&gt;=Altersklassen!$A$4,VLOOKUP(D194,Altersklassen!$A$4:$B$19,2,TRUE),"")</f>
        <v/>
      </c>
    </row>
    <row r="195" spans="6:6" x14ac:dyDescent="0.4">
      <c r="F195" s="2" t="str">
        <f>IF(D195&gt;=Altersklassen!$A$4,VLOOKUP(D195,Altersklassen!$A$4:$B$19,2,TRUE),"")</f>
        <v/>
      </c>
    </row>
    <row r="196" spans="6:6" x14ac:dyDescent="0.4">
      <c r="F196" s="2" t="str">
        <f>IF(D196&gt;=Altersklassen!$A$4,VLOOKUP(D196,Altersklassen!$A$4:$B$19,2,TRUE),"")</f>
        <v/>
      </c>
    </row>
    <row r="197" spans="6:6" x14ac:dyDescent="0.4">
      <c r="F197" s="2" t="str">
        <f>IF(D197&gt;=Altersklassen!$A$4,VLOOKUP(D197,Altersklassen!$A$4:$B$19,2,TRUE),"")</f>
        <v/>
      </c>
    </row>
    <row r="198" spans="6:6" x14ac:dyDescent="0.4">
      <c r="F198" s="2" t="str">
        <f>IF(D198&gt;=Altersklassen!$A$4,VLOOKUP(D198,Altersklassen!$A$4:$B$19,2,TRUE),"")</f>
        <v/>
      </c>
    </row>
    <row r="199" spans="6:6" x14ac:dyDescent="0.4">
      <c r="F199" s="2" t="str">
        <f>IF(D199&gt;=Altersklassen!$A$4,VLOOKUP(D199,Altersklassen!$A$4:$B$19,2,TRUE),"")</f>
        <v/>
      </c>
    </row>
  </sheetData>
  <sheetProtection password="CA4B" sheet="1" objects="1" scenarios="1"/>
  <autoFilter ref="A9:I98">
    <filterColumn colId="6" showButton="0"/>
    <filterColumn colId="7" showButton="0"/>
  </autoFilter>
  <sortState ref="A11:I99">
    <sortCondition ref="C11:C99"/>
    <sortCondition ref="A11:A99"/>
  </sortState>
  <mergeCells count="7">
    <mergeCell ref="G9:I9"/>
    <mergeCell ref="A2:F5"/>
    <mergeCell ref="B9:B10"/>
    <mergeCell ref="C9:C10"/>
    <mergeCell ref="D9:D10"/>
    <mergeCell ref="E9:E10"/>
    <mergeCell ref="F9:F10"/>
  </mergeCells>
  <phoneticPr fontId="7" type="noConversion"/>
  <pageMargins left="0.55118110236220474" right="0.78740157480314965" top="0.59055118110236227" bottom="1.0236220472440944" header="0.35433070866141736" footer="0.78740157480314965"/>
  <pageSetup paperSize="9" scale="94" orientation="portrait" useFirstPageNumber="1" horizontalDpi="300" verticalDpi="300" r:id="rId1"/>
  <headerFooter alignWithMargins="0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4:B19"/>
  <sheetViews>
    <sheetView workbookViewId="0"/>
  </sheetViews>
  <sheetFormatPr baseColWidth="10" defaultRowHeight="12.3" x14ac:dyDescent="0.4"/>
  <sheetData>
    <row r="4" spans="1:2" x14ac:dyDescent="0.4">
      <c r="A4">
        <v>1995</v>
      </c>
      <c r="B4" s="47" t="s">
        <v>74</v>
      </c>
    </row>
    <row r="5" spans="1:2" x14ac:dyDescent="0.4">
      <c r="A5">
        <v>1996</v>
      </c>
      <c r="B5" s="47" t="s">
        <v>75</v>
      </c>
    </row>
    <row r="6" spans="1:2" x14ac:dyDescent="0.4">
      <c r="A6">
        <v>1997</v>
      </c>
      <c r="B6" s="47" t="s">
        <v>76</v>
      </c>
    </row>
    <row r="7" spans="1:2" x14ac:dyDescent="0.4">
      <c r="A7">
        <v>1998</v>
      </c>
      <c r="B7" t="s">
        <v>66</v>
      </c>
    </row>
    <row r="8" spans="1:2" x14ac:dyDescent="0.4">
      <c r="A8">
        <v>1999</v>
      </c>
      <c r="B8" t="s">
        <v>67</v>
      </c>
    </row>
    <row r="9" spans="1:2" x14ac:dyDescent="0.4">
      <c r="A9">
        <v>2000</v>
      </c>
      <c r="B9" t="s">
        <v>68</v>
      </c>
    </row>
    <row r="10" spans="1:2" x14ac:dyDescent="0.4">
      <c r="A10">
        <v>2001</v>
      </c>
      <c r="B10" t="s">
        <v>69</v>
      </c>
    </row>
    <row r="11" spans="1:2" x14ac:dyDescent="0.4">
      <c r="A11">
        <v>2002</v>
      </c>
      <c r="B11" t="s">
        <v>70</v>
      </c>
    </row>
    <row r="12" spans="1:2" x14ac:dyDescent="0.4">
      <c r="A12">
        <v>2003</v>
      </c>
      <c r="B12" t="s">
        <v>71</v>
      </c>
    </row>
    <row r="13" spans="1:2" x14ac:dyDescent="0.4">
      <c r="A13">
        <v>2004</v>
      </c>
      <c r="B13" t="s">
        <v>72</v>
      </c>
    </row>
    <row r="14" spans="1:2" x14ac:dyDescent="0.4">
      <c r="A14">
        <v>2005</v>
      </c>
      <c r="B14" t="s">
        <v>73</v>
      </c>
    </row>
    <row r="15" spans="1:2" x14ac:dyDescent="0.4">
      <c r="A15">
        <v>2006</v>
      </c>
      <c r="B15" t="s">
        <v>73</v>
      </c>
    </row>
    <row r="16" spans="1:2" x14ac:dyDescent="0.4">
      <c r="A16">
        <v>2007</v>
      </c>
      <c r="B16" t="s">
        <v>73</v>
      </c>
    </row>
    <row r="17" spans="1:2" x14ac:dyDescent="0.4">
      <c r="A17">
        <v>2008</v>
      </c>
      <c r="B17" t="s">
        <v>73</v>
      </c>
    </row>
    <row r="18" spans="1:2" x14ac:dyDescent="0.4">
      <c r="A18">
        <v>2009</v>
      </c>
      <c r="B18" t="s">
        <v>73</v>
      </c>
    </row>
    <row r="19" spans="1:2" x14ac:dyDescent="0.4">
      <c r="A19">
        <v>2010</v>
      </c>
      <c r="B19" t="s">
        <v>73</v>
      </c>
    </row>
  </sheetData>
  <sheetProtection password="CA4B" sheet="1" objects="1" scenarios="1"/>
  <phoneticPr fontId="7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Nennformular 2.BNWL 2015-16</vt:lpstr>
      <vt:lpstr>Ergebnis 3.BNWL_2011_12</vt:lpstr>
      <vt:lpstr>Spieler</vt:lpstr>
      <vt:lpstr>Altersklassen</vt:lpstr>
      <vt:lpstr>'Nennformular 2.BNWL 2015-16'!Druckbereich</vt:lpstr>
      <vt:lpstr>Spieler!Druckbereich</vt:lpstr>
      <vt:lpstr>Spieler!Drucktitel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Clemens</cp:lastModifiedBy>
  <cp:lastPrinted>2013-01-13T21:49:39Z</cp:lastPrinted>
  <dcterms:created xsi:type="dcterms:W3CDTF">2011-12-30T10:44:38Z</dcterms:created>
  <dcterms:modified xsi:type="dcterms:W3CDTF">2016-01-07T19:36:49Z</dcterms:modified>
</cp:coreProperties>
</file>