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314"/>
  </bookViews>
  <sheets>
    <sheet name="Nennformular 2.BNWL 2012-13" sheetId="11" r:id="rId1"/>
    <sheet name="Ergebnis 1.BNWL 2012-13" sheetId="10" r:id="rId2"/>
    <sheet name="Ergebnis 4.BNWL_2011_12" sheetId="8" r:id="rId3"/>
    <sheet name="Ergebnis 3.BNWL_2011_12" sheetId="7" state="hidden" r:id="rId4"/>
    <sheet name="Altersklassen" sheetId="9" r:id="rId5"/>
  </sheets>
  <externalReferences>
    <externalReference r:id="rId6"/>
    <externalReference r:id="rId7"/>
  </externalReferences>
  <definedNames>
    <definedName name="_xlnm.Print_Area" localSheetId="1">'Ergebnis 1.BNWL 2012-13'!$A$1:$J$46</definedName>
    <definedName name="_xlnm.Print_Area" localSheetId="2">'Ergebnis 4.BNWL_2011_12'!$A$1:$BB$38</definedName>
    <definedName name="_xlnm.Print_Area" localSheetId="0">'Nennformular 2.BNWL 2012-13'!$A$1:$BG$38</definedName>
  </definedNames>
  <calcPr calcId="125725"/>
</workbook>
</file>

<file path=xl/calcChain.xml><?xml version="1.0" encoding="utf-8"?>
<calcChain xmlns="http://schemas.openxmlformats.org/spreadsheetml/2006/main">
  <c r="F10" i="11"/>
  <c r="BD10"/>
  <c r="F11"/>
  <c r="BD11"/>
  <c r="F12"/>
  <c r="BD12"/>
  <c r="F13"/>
  <c r="BD13"/>
  <c r="F14"/>
  <c r="BD14"/>
  <c r="F15"/>
  <c r="BD15"/>
  <c r="F16"/>
  <c r="BD16"/>
  <c r="F17"/>
  <c r="BD17"/>
  <c r="F18"/>
  <c r="BD18"/>
  <c r="F19"/>
  <c r="BD19"/>
  <c r="F20"/>
  <c r="BD20"/>
  <c r="F21"/>
  <c r="BD21"/>
  <c r="F22"/>
  <c r="BD22"/>
  <c r="F23"/>
  <c r="BD23"/>
  <c r="F24"/>
  <c r="BD24"/>
  <c r="F25"/>
  <c r="BD25"/>
  <c r="F26"/>
  <c r="BD26"/>
  <c r="F27"/>
  <c r="BD27"/>
  <c r="F28"/>
  <c r="BD28"/>
  <c r="F29"/>
  <c r="BD29"/>
  <c r="F30"/>
  <c r="BD30"/>
  <c r="F31"/>
  <c r="BD31"/>
  <c r="F34"/>
  <c r="BD34"/>
  <c r="F35"/>
  <c r="BD35"/>
  <c r="F36"/>
  <c r="BD36"/>
  <c r="F37"/>
  <c r="BD37"/>
  <c r="F38"/>
  <c r="BD38"/>
  <c r="G11" i="10"/>
  <c r="F11" s="1"/>
  <c r="G12"/>
  <c r="F12" s="1"/>
  <c r="G13"/>
  <c r="G14"/>
  <c r="G15"/>
  <c r="F15" s="1"/>
  <c r="G16"/>
  <c r="F16" s="1"/>
  <c r="G17"/>
  <c r="G18"/>
  <c r="G19"/>
  <c r="F19" s="1"/>
  <c r="G20"/>
  <c r="F20" s="1"/>
  <c r="G21"/>
  <c r="G22"/>
  <c r="G23"/>
  <c r="F23"/>
  <c r="G24"/>
  <c r="F24" s="1"/>
  <c r="G25"/>
  <c r="G26"/>
  <c r="F26" s="1"/>
  <c r="G27"/>
  <c r="F27" s="1"/>
  <c r="G28"/>
  <c r="F28"/>
  <c r="G29"/>
  <c r="G30"/>
  <c r="G31"/>
  <c r="F31"/>
  <c r="G32"/>
  <c r="F32" s="1"/>
  <c r="G33"/>
  <c r="G34"/>
  <c r="F34" s="1"/>
  <c r="G35"/>
  <c r="F35" s="1"/>
  <c r="G36"/>
  <c r="F36"/>
  <c r="G37"/>
  <c r="F37" s="1"/>
  <c r="G38"/>
  <c r="G39"/>
  <c r="F39" s="1"/>
  <c r="G40"/>
  <c r="F40"/>
  <c r="G41"/>
  <c r="F41" s="1"/>
  <c r="G42"/>
  <c r="G43"/>
  <c r="F43" s="1"/>
  <c r="G44"/>
  <c r="F44" s="1"/>
  <c r="G45"/>
  <c r="F45" s="1"/>
  <c r="G46"/>
  <c r="F46" s="1"/>
  <c r="G10"/>
  <c r="F10" s="1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F13"/>
  <c r="F17"/>
  <c r="F22"/>
  <c r="F25"/>
  <c r="F33"/>
  <c r="F18"/>
  <c r="F42"/>
  <c r="F30"/>
  <c r="F21"/>
  <c r="F29"/>
  <c r="F38"/>
  <c r="F47"/>
  <c r="F48"/>
  <c r="F49"/>
  <c r="F14"/>
  <c r="BD11" i="8"/>
  <c r="F11"/>
  <c r="BD12"/>
  <c r="BD13"/>
  <c r="BD14"/>
  <c r="F14"/>
  <c r="BD15"/>
  <c r="F15" s="1"/>
  <c r="BD16"/>
  <c r="BD17"/>
  <c r="BD18"/>
  <c r="BD19"/>
  <c r="F19"/>
  <c r="BD20"/>
  <c r="F20" s="1"/>
  <c r="BD21"/>
  <c r="BD22"/>
  <c r="F22"/>
  <c r="BD23"/>
  <c r="F23" s="1"/>
  <c r="BD24"/>
  <c r="F24" s="1"/>
  <c r="BD25"/>
  <c r="F25" s="1"/>
  <c r="BD26"/>
  <c r="F26" s="1"/>
  <c r="BD27"/>
  <c r="F27" s="1"/>
  <c r="BD28"/>
  <c r="BD30"/>
  <c r="BD31"/>
  <c r="F31" s="1"/>
  <c r="BD29"/>
  <c r="F29" s="1"/>
  <c r="BD34"/>
  <c r="BD35"/>
  <c r="BD36"/>
  <c r="BD37"/>
  <c r="BD38"/>
  <c r="BD10"/>
  <c r="BG10"/>
  <c r="BG11"/>
  <c r="BG13"/>
  <c r="BG12"/>
  <c r="BG17"/>
  <c r="BG15"/>
  <c r="BG14"/>
  <c r="BG20"/>
  <c r="BG28"/>
  <c r="BG19"/>
  <c r="BG23"/>
  <c r="BG24"/>
  <c r="BG22"/>
  <c r="BG26"/>
  <c r="BG27"/>
  <c r="BG21"/>
  <c r="BG25"/>
  <c r="BG18"/>
  <c r="BG16"/>
  <c r="F10"/>
  <c r="F13"/>
  <c r="F12"/>
  <c r="F17"/>
  <c r="F28"/>
  <c r="F30"/>
  <c r="F21"/>
  <c r="F16"/>
  <c r="F18"/>
  <c r="F34"/>
  <c r="F35"/>
  <c r="F36"/>
  <c r="F37"/>
  <c r="F38"/>
  <c r="BB15" i="7"/>
  <c r="BB11"/>
  <c r="BB10"/>
  <c r="BB13"/>
  <c r="BB12"/>
  <c r="BB17"/>
  <c r="BB14"/>
  <c r="BB16"/>
  <c r="F29"/>
  <c r="BB23"/>
  <c r="BB18"/>
  <c r="BB19"/>
  <c r="BB20"/>
  <c r="BB25"/>
  <c r="BB22"/>
  <c r="BB28"/>
  <c r="BB27"/>
  <c r="BB21"/>
  <c r="BB24"/>
  <c r="BB30"/>
  <c r="BB31"/>
  <c r="BB29"/>
  <c r="BB26"/>
  <c r="F31"/>
  <c r="AX25"/>
  <c r="F21"/>
  <c r="F25"/>
  <c r="F20"/>
  <c r="F22"/>
  <c r="F10"/>
  <c r="F19"/>
  <c r="F27"/>
  <c r="F13"/>
  <c r="F12"/>
  <c r="F33"/>
  <c r="F34"/>
  <c r="F30"/>
  <c r="F26"/>
  <c r="F32"/>
  <c r="F23"/>
  <c r="F11"/>
  <c r="F16"/>
  <c r="F15"/>
  <c r="F28"/>
  <c r="F14"/>
  <c r="F17"/>
  <c r="F24"/>
  <c r="F18"/>
</calcChain>
</file>

<file path=xl/sharedStrings.xml><?xml version="1.0" encoding="utf-8"?>
<sst xmlns="http://schemas.openxmlformats.org/spreadsheetml/2006/main" count="587" uniqueCount="119">
  <si>
    <t>Name</t>
  </si>
  <si>
    <t>Geb. Datum</t>
  </si>
  <si>
    <t>Verein</t>
  </si>
  <si>
    <t>Geb. Jahr</t>
  </si>
  <si>
    <t>M/W</t>
  </si>
  <si>
    <t>Alters-klasse</t>
  </si>
  <si>
    <t>Gruppe 1.BNWL</t>
  </si>
  <si>
    <t>Rang in Gruppe</t>
  </si>
  <si>
    <t>Rang gesamt</t>
  </si>
  <si>
    <t>Gruppe 2. BNWL</t>
  </si>
  <si>
    <t>Vorrunde</t>
  </si>
  <si>
    <t>Gruppe 3.BNWL</t>
  </si>
  <si>
    <t>Rang Gesamt</t>
  </si>
  <si>
    <t>Gruppe 4. BNWL</t>
  </si>
  <si>
    <t>Gruppe 1. BNWL</t>
  </si>
  <si>
    <t>Gruppe 3. BNWL</t>
  </si>
  <si>
    <t>Gruppe 4.BNWL</t>
  </si>
  <si>
    <t>Vor-runde</t>
  </si>
  <si>
    <t>Enz Phillip</t>
  </si>
  <si>
    <t>NEUS</t>
  </si>
  <si>
    <t>m</t>
  </si>
  <si>
    <t>König Ella</t>
  </si>
  <si>
    <t>w</t>
  </si>
  <si>
    <t>Weis Michael</t>
  </si>
  <si>
    <t>OBERP</t>
  </si>
  <si>
    <t>Wallner Raphael</t>
  </si>
  <si>
    <t>Zöchbauer Rene</t>
  </si>
  <si>
    <t>NA</t>
  </si>
  <si>
    <t>Sgiarovello Johannes</t>
  </si>
  <si>
    <t>OSCH</t>
  </si>
  <si>
    <t>Thury Tobias</t>
  </si>
  <si>
    <t>HALB</t>
  </si>
  <si>
    <t>Palatin Lena</t>
  </si>
  <si>
    <t>Schedl Linda</t>
  </si>
  <si>
    <t>Frey Moritz</t>
  </si>
  <si>
    <t>Gollowitzer Helene</t>
  </si>
  <si>
    <t>Schedl Cedric</t>
  </si>
  <si>
    <t>WIMP</t>
  </si>
  <si>
    <t>ab</t>
  </si>
  <si>
    <t>auf</t>
  </si>
  <si>
    <t>Böhme Benjamin</t>
  </si>
  <si>
    <t>Seper Michael</t>
  </si>
  <si>
    <t>OBERW</t>
  </si>
  <si>
    <t>STEINB</t>
  </si>
  <si>
    <t>Pitzer Julian</t>
  </si>
  <si>
    <t>auf/ab</t>
  </si>
  <si>
    <t>3. BNWL 2011/12, 22. Jänner 2012, Neusiedl/See</t>
  </si>
  <si>
    <t>Reiner Julian</t>
  </si>
  <si>
    <t>M</t>
  </si>
  <si>
    <t>Egger Julian</t>
  </si>
  <si>
    <t>Posch Benjamin</t>
  </si>
  <si>
    <t>PINK</t>
  </si>
  <si>
    <t>Mohr Michael</t>
  </si>
  <si>
    <t>HORN</t>
  </si>
  <si>
    <t>Strodl Kerstin</t>
  </si>
  <si>
    <t>Sirowatka Simon</t>
  </si>
  <si>
    <t>Baumrock Mateo</t>
  </si>
  <si>
    <t>Grabmaier Felix  </t>
  </si>
  <si>
    <t>Nach 1</t>
  </si>
  <si>
    <t>Nach 2</t>
  </si>
  <si>
    <t>Nach 3</t>
  </si>
  <si>
    <t>Nach 4</t>
  </si>
  <si>
    <t>Nach 5</t>
  </si>
  <si>
    <t>Piff Philipp</t>
  </si>
  <si>
    <t>Stampf Johannes</t>
  </si>
  <si>
    <t>Gesamtergebnis</t>
  </si>
  <si>
    <t>4. BNWL 2011/12, 17. Juni 2012, Oberwart</t>
  </si>
  <si>
    <t>J3</t>
  </si>
  <si>
    <t>J2</t>
  </si>
  <si>
    <t>J1</t>
  </si>
  <si>
    <t>S2</t>
  </si>
  <si>
    <t>S1</t>
  </si>
  <si>
    <t>U2</t>
  </si>
  <si>
    <t>U1</t>
  </si>
  <si>
    <t>Mini</t>
  </si>
  <si>
    <t>Jun3</t>
  </si>
  <si>
    <t>Jun2</t>
  </si>
  <si>
    <t>Jun1</t>
  </si>
  <si>
    <t>Baliko Daniel</t>
  </si>
  <si>
    <t xml:space="preserve">Rami Aurelio </t>
  </si>
  <si>
    <t>STOOB</t>
  </si>
  <si>
    <t>Taschner Marvin</t>
  </si>
  <si>
    <t>Kerschbaum Julian</t>
  </si>
  <si>
    <t>Patzelt Philipp</t>
  </si>
  <si>
    <t>Koo Alexander</t>
  </si>
  <si>
    <t>Willig Maximilian</t>
  </si>
  <si>
    <t>Garstenauer Gerhard</t>
  </si>
  <si>
    <t>Pfneiszl Christoph</t>
  </si>
  <si>
    <t>Ergebnisse</t>
  </si>
  <si>
    <t>1. BNWL 2012/2013</t>
  </si>
  <si>
    <t>14.Oktober 2012, Oberpullendorf</t>
  </si>
  <si>
    <t>JOIS</t>
  </si>
  <si>
    <t>Bauer Lena</t>
  </si>
  <si>
    <t>Huisbauer Matthäus</t>
  </si>
  <si>
    <t>Schmidt Florian</t>
  </si>
  <si>
    <t>Hofer Madlen</t>
  </si>
  <si>
    <t>Voith Manuel</t>
  </si>
  <si>
    <t>Voith Marco</t>
  </si>
  <si>
    <t>Köllerer Kurt</t>
  </si>
  <si>
    <t>Köllerer Markus</t>
  </si>
  <si>
    <t>Widnhofer Johannes</t>
  </si>
  <si>
    <t>Treiber Luca</t>
  </si>
  <si>
    <t>Windisch Julia</t>
  </si>
  <si>
    <t>Mörk Simone</t>
  </si>
  <si>
    <t>Jucan Celine</t>
  </si>
  <si>
    <t>3a</t>
  </si>
  <si>
    <t>3b</t>
  </si>
  <si>
    <t>3c</t>
  </si>
  <si>
    <t>3d</t>
  </si>
  <si>
    <t>Gruppe</t>
  </si>
  <si>
    <t>Ergebnis</t>
  </si>
  <si>
    <t>Schebek Sven</t>
  </si>
  <si>
    <t>Wein Mikail</t>
  </si>
  <si>
    <t>Platz Gesamt</t>
  </si>
  <si>
    <t>Platz in Gruppe</t>
  </si>
  <si>
    <t>Gruppe 4.BNWL 11/12</t>
  </si>
  <si>
    <t>2. Dezember 2012, Oberwart</t>
  </si>
  <si>
    <t>2. BNWL 2012/2013</t>
  </si>
  <si>
    <t>Nennformular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</si>
</sst>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</font>
    <font>
      <sz val="20"/>
      <color indexed="1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justify"/>
    </xf>
    <xf numFmtId="0" fontId="4" fillId="0" borderId="1" xfId="0" applyFont="1" applyFill="1" applyBorder="1" applyAlignment="1">
      <alignment horizontal="justify"/>
    </xf>
    <xf numFmtId="0" fontId="4" fillId="0" borderId="0" xfId="0" applyFont="1" applyFill="1" applyBorder="1" applyAlignment="1">
      <alignment horizontal="justify"/>
    </xf>
    <xf numFmtId="0" fontId="0" fillId="0" borderId="0" xfId="0" applyFont="1"/>
    <xf numFmtId="14" fontId="0" fillId="0" borderId="0" xfId="0" applyNumberForma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ont="1" applyBorder="1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0" xfId="0" applyFill="1" applyBorder="1"/>
    <xf numFmtId="14" fontId="0" fillId="0" borderId="0" xfId="0" applyNumberFormat="1" applyFont="1"/>
    <xf numFmtId="0" fontId="0" fillId="0" borderId="0" xfId="0" applyFont="1" applyBorder="1"/>
    <xf numFmtId="0" fontId="0" fillId="0" borderId="0" xfId="1" applyFont="1" applyFill="1" applyBorder="1"/>
    <xf numFmtId="14" fontId="0" fillId="0" borderId="0" xfId="1" applyNumberFormat="1" applyFont="1" applyBorder="1"/>
    <xf numFmtId="0" fontId="0" fillId="0" borderId="0" xfId="0" applyFill="1" applyBorder="1" applyAlignment="1">
      <alignment horizontal="right"/>
    </xf>
    <xf numFmtId="0" fontId="5" fillId="0" borderId="0" xfId="0" applyFont="1" applyFill="1" applyBorder="1"/>
    <xf numFmtId="14" fontId="6" fillId="0" borderId="0" xfId="0" applyNumberFormat="1" applyFont="1" applyAlignment="1">
      <alignment horizontal="right"/>
    </xf>
    <xf numFmtId="14" fontId="5" fillId="0" borderId="0" xfId="0" applyNumberFormat="1" applyFont="1" applyBorder="1"/>
    <xf numFmtId="0" fontId="4" fillId="0" borderId="2" xfId="0" applyFont="1" applyFill="1" applyBorder="1" applyAlignment="1">
      <alignment horizontal="justify"/>
    </xf>
    <xf numFmtId="0" fontId="4" fillId="0" borderId="3" xfId="0" applyFont="1" applyFill="1" applyBorder="1" applyAlignment="1">
      <alignment horizontal="justify"/>
    </xf>
    <xf numFmtId="0" fontId="0" fillId="0" borderId="0" xfId="0" applyBorder="1"/>
    <xf numFmtId="0" fontId="0" fillId="0" borderId="0" xfId="0" applyNumberFormat="1" applyFont="1" applyFill="1" applyBorder="1"/>
    <xf numFmtId="0" fontId="0" fillId="0" borderId="0" xfId="0" applyAlignment="1">
      <alignment horizontal="left"/>
    </xf>
    <xf numFmtId="0" fontId="0" fillId="0" borderId="4" xfId="0" applyFill="1" applyBorder="1"/>
    <xf numFmtId="14" fontId="0" fillId="0" borderId="4" xfId="0" applyNumberFormat="1" applyFont="1" applyBorder="1"/>
    <xf numFmtId="0" fontId="0" fillId="0" borderId="4" xfId="0" applyFont="1" applyFill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4" xfId="0" applyFont="1" applyFill="1" applyBorder="1" applyAlignment="1">
      <alignment horizontal="center"/>
    </xf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49" fontId="0" fillId="0" borderId="0" xfId="0" applyNumberFormat="1"/>
    <xf numFmtId="0" fontId="0" fillId="0" borderId="3" xfId="0" applyBorder="1"/>
    <xf numFmtId="0" fontId="0" fillId="0" borderId="0" xfId="0" applyFont="1" applyAlignment="1">
      <alignment wrapText="1"/>
    </xf>
    <xf numFmtId="14" fontId="6" fillId="0" borderId="0" xfId="0" applyNumberFormat="1" applyFont="1"/>
    <xf numFmtId="14" fontId="5" fillId="0" borderId="0" xfId="0" applyNumberFormat="1" applyFont="1"/>
    <xf numFmtId="0" fontId="2" fillId="0" borderId="0" xfId="0" applyFont="1" applyAlignment="1">
      <alignment horizontal="right"/>
    </xf>
    <xf numFmtId="14" fontId="5" fillId="0" borderId="0" xfId="0" applyNumberFormat="1" applyFont="1" applyFill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center" wrapText="1"/>
    </xf>
    <xf numFmtId="0" fontId="0" fillId="0" borderId="0" xfId="0" applyAlignment="1"/>
  </cellXfs>
  <cellStyles count="2">
    <cellStyle name="Excel Built-in Normal" xfId="1"/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59</xdr:col>
      <xdr:colOff>0</xdr:colOff>
      <xdr:row>4</xdr:row>
      <xdr:rowOff>133350</xdr:rowOff>
    </xdr:to>
    <xdr:pic>
      <xdr:nvPicPr>
        <xdr:cNvPr id="2" name="Picture 1" descr="BNWL_Header_ne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0975"/>
          <a:ext cx="44958000" cy="6000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9</xdr:col>
      <xdr:colOff>676275</xdr:colOff>
      <xdr:row>4</xdr:row>
      <xdr:rowOff>133350</xdr:rowOff>
    </xdr:to>
    <xdr:pic>
      <xdr:nvPicPr>
        <xdr:cNvPr id="9219" name="Picture 1" descr="BNWL_Header_ne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0975"/>
          <a:ext cx="65341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59</xdr:col>
      <xdr:colOff>28575</xdr:colOff>
      <xdr:row>4</xdr:row>
      <xdr:rowOff>133350</xdr:rowOff>
    </xdr:to>
    <xdr:pic>
      <xdr:nvPicPr>
        <xdr:cNvPr id="8195" name="Picture 1" descr="BNWL_Header_ne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0975"/>
          <a:ext cx="64198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54</xdr:col>
      <xdr:colOff>28575</xdr:colOff>
      <xdr:row>4</xdr:row>
      <xdr:rowOff>133350</xdr:rowOff>
    </xdr:to>
    <xdr:pic>
      <xdr:nvPicPr>
        <xdr:cNvPr id="7175" name="Picture 5" descr="BNWL_Header_ne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0975"/>
          <a:ext cx="64198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ter/Documents/BNWL/BNWL/20111120%20Oberp/BNWL%2020111120_ErgebnisGesam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ter/Documents/BNWL/BNWL/20121014%20Oberpullendorf/BNWL_20121014_Nennformu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rgebnis 2.BNWL"/>
      <sheetName val="Ergebnis 1.BNWL_2011_12"/>
      <sheetName val="Altersklassen"/>
      <sheetName val="Tabelle2"/>
      <sheetName val="Tabelle3"/>
    </sheetNames>
    <sheetDataSet>
      <sheetData sheetId="0" refreshError="1"/>
      <sheetData sheetId="1" refreshError="1"/>
      <sheetData sheetId="2" refreshError="1">
        <row r="5">
          <cell r="A5">
            <v>1991</v>
          </cell>
          <cell r="B5" t="str">
            <v>Jun3</v>
          </cell>
        </row>
        <row r="6">
          <cell r="A6">
            <v>1992</v>
          </cell>
          <cell r="B6" t="str">
            <v>Jun2</v>
          </cell>
        </row>
        <row r="7">
          <cell r="A7">
            <v>1993</v>
          </cell>
          <cell r="B7" t="str">
            <v>Jun1</v>
          </cell>
        </row>
        <row r="8">
          <cell r="A8">
            <v>1994</v>
          </cell>
          <cell r="B8" t="str">
            <v>J3</v>
          </cell>
        </row>
        <row r="9">
          <cell r="A9">
            <v>1995</v>
          </cell>
          <cell r="B9" t="str">
            <v>J2</v>
          </cell>
        </row>
        <row r="10">
          <cell r="A10">
            <v>1996</v>
          </cell>
          <cell r="B10" t="str">
            <v>J1</v>
          </cell>
        </row>
        <row r="11">
          <cell r="A11">
            <v>1997</v>
          </cell>
          <cell r="B11" t="str">
            <v>Sch2</v>
          </cell>
        </row>
        <row r="12">
          <cell r="A12">
            <v>1998</v>
          </cell>
          <cell r="B12" t="str">
            <v>Sch1</v>
          </cell>
        </row>
        <row r="13">
          <cell r="A13">
            <v>1999</v>
          </cell>
          <cell r="B13" t="str">
            <v>Ust2</v>
          </cell>
        </row>
        <row r="14">
          <cell r="A14">
            <v>2000</v>
          </cell>
          <cell r="B14" t="str">
            <v>Ust1</v>
          </cell>
        </row>
        <row r="15">
          <cell r="A15">
            <v>2001</v>
          </cell>
          <cell r="B15" t="str">
            <v>Mini</v>
          </cell>
        </row>
        <row r="16">
          <cell r="A16">
            <v>2002</v>
          </cell>
          <cell r="B16" t="str">
            <v>Mini</v>
          </cell>
        </row>
        <row r="17">
          <cell r="A17">
            <v>2003</v>
          </cell>
          <cell r="B17" t="str">
            <v>Mini</v>
          </cell>
        </row>
        <row r="18">
          <cell r="A18">
            <v>2004</v>
          </cell>
          <cell r="B18" t="str">
            <v>Mini</v>
          </cell>
        </row>
        <row r="19">
          <cell r="A19">
            <v>2005</v>
          </cell>
          <cell r="B19" t="str">
            <v>Mini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rgebnis 4.BNWL_2011_12"/>
      <sheetName val="Ergebnis 3.BNWL_2011_12"/>
      <sheetName val="Altersklassen"/>
    </sheetNames>
    <sheetDataSet>
      <sheetData sheetId="0"/>
      <sheetData sheetId="1"/>
      <sheetData sheetId="2">
        <row r="4">
          <cell r="A4">
            <v>1992</v>
          </cell>
          <cell r="B4" t="str">
            <v>Jun3</v>
          </cell>
        </row>
        <row r="5">
          <cell r="A5">
            <v>1993</v>
          </cell>
          <cell r="B5" t="str">
            <v>Jun2</v>
          </cell>
        </row>
        <row r="6">
          <cell r="A6">
            <v>1994</v>
          </cell>
          <cell r="B6" t="str">
            <v>Jun1</v>
          </cell>
        </row>
        <row r="7">
          <cell r="A7">
            <v>1995</v>
          </cell>
          <cell r="B7" t="str">
            <v>J3</v>
          </cell>
        </row>
        <row r="8">
          <cell r="A8">
            <v>1996</v>
          </cell>
          <cell r="B8" t="str">
            <v>J2</v>
          </cell>
        </row>
        <row r="9">
          <cell r="A9">
            <v>1997</v>
          </cell>
          <cell r="B9" t="str">
            <v>J1</v>
          </cell>
        </row>
        <row r="10">
          <cell r="A10">
            <v>1998</v>
          </cell>
          <cell r="B10" t="str">
            <v>S2</v>
          </cell>
        </row>
        <row r="11">
          <cell r="A11">
            <v>1999</v>
          </cell>
          <cell r="B11" t="str">
            <v>S1</v>
          </cell>
        </row>
        <row r="12">
          <cell r="A12">
            <v>2000</v>
          </cell>
          <cell r="B12" t="str">
            <v>U2</v>
          </cell>
        </row>
        <row r="13">
          <cell r="A13">
            <v>2001</v>
          </cell>
          <cell r="B13" t="str">
            <v>U1</v>
          </cell>
        </row>
        <row r="14">
          <cell r="A14">
            <v>2002</v>
          </cell>
          <cell r="B14" t="str">
            <v>Mini</v>
          </cell>
        </row>
        <row r="15">
          <cell r="A15">
            <v>2003</v>
          </cell>
          <cell r="B15" t="str">
            <v>Mini</v>
          </cell>
        </row>
        <row r="16">
          <cell r="A16">
            <v>2004</v>
          </cell>
          <cell r="B16" t="str">
            <v>Mini</v>
          </cell>
        </row>
        <row r="17">
          <cell r="A17">
            <v>2005</v>
          </cell>
          <cell r="B17" t="str">
            <v>Mini</v>
          </cell>
        </row>
        <row r="18">
          <cell r="A18">
            <v>2006</v>
          </cell>
          <cell r="B18" t="str">
            <v>Mini</v>
          </cell>
        </row>
        <row r="19">
          <cell r="A19">
            <v>2007</v>
          </cell>
          <cell r="B19" t="str">
            <v>Mini</v>
          </cell>
        </row>
      </sheetData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O38"/>
  <sheetViews>
    <sheetView tabSelected="1" zoomScaleNormal="100" zoomScaleSheetLayoutView="100" workbookViewId="0">
      <selection activeCell="A11" sqref="A11"/>
    </sheetView>
  </sheetViews>
  <sheetFormatPr baseColWidth="10" defaultRowHeight="12.75" outlineLevelCol="1"/>
  <cols>
    <col min="1" max="1" width="21.42578125" customWidth="1"/>
    <col min="2" max="2" width="12" customWidth="1"/>
    <col min="3" max="3" width="8.140625" customWidth="1"/>
    <col min="4" max="4" width="6" customWidth="1"/>
    <col min="5" max="5" width="5" customWidth="1"/>
    <col min="6" max="6" width="9" customWidth="1"/>
    <col min="7" max="15" width="11.42578125" hidden="1" customWidth="1" outlineLevel="1"/>
    <col min="16" max="16" width="11.42578125" style="1" hidden="1" customWidth="1" outlineLevel="1"/>
    <col min="17" max="27" width="11.42578125" hidden="1" customWidth="1" outlineLevel="1"/>
    <col min="28" max="28" width="11.42578125" style="1" hidden="1" customWidth="1" outlineLevel="1"/>
    <col min="29" max="29" width="11.42578125" hidden="1" customWidth="1" outlineLevel="1"/>
    <col min="30" max="30" width="11.42578125" style="2" hidden="1" customWidth="1" outlineLevel="1"/>
    <col min="31" max="31" width="11.42578125" hidden="1" customWidth="1" outlineLevel="1"/>
    <col min="32" max="32" width="11.42578125" style="2" hidden="1" customWidth="1" outlineLevel="1"/>
    <col min="33" max="37" width="11.42578125" hidden="1" customWidth="1" outlineLevel="1"/>
    <col min="38" max="38" width="11.42578125" style="3" hidden="1" customWidth="1" outlineLevel="1"/>
    <col min="39" max="44" width="11.42578125" hidden="1" customWidth="1" outlineLevel="1"/>
    <col min="45" max="47" width="11.42578125" hidden="1" customWidth="1"/>
    <col min="48" max="48" width="10.85546875" hidden="1" customWidth="1"/>
    <col min="49" max="49" width="10.140625" style="2" hidden="1" customWidth="1"/>
    <col min="50" max="50" width="9.5703125" hidden="1" customWidth="1"/>
    <col min="51" max="56" width="11.42578125" hidden="1" customWidth="1"/>
    <col min="57" max="57" width="13.5703125" customWidth="1"/>
  </cols>
  <sheetData>
    <row r="2" spans="1:59" ht="12.75" customHeight="1">
      <c r="A2" s="57"/>
      <c r="B2" s="57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</row>
    <row r="3" spans="1:59" ht="12.75" customHeight="1">
      <c r="A3" s="57"/>
      <c r="B3" s="57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</row>
    <row r="4" spans="1:59" ht="12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</row>
    <row r="5" spans="1:59" ht="12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</row>
    <row r="6" spans="1:59">
      <c r="AF6"/>
    </row>
    <row r="7" spans="1:59" ht="15.75">
      <c r="A7" s="4" t="s">
        <v>118</v>
      </c>
      <c r="B7" s="5" t="s">
        <v>117</v>
      </c>
      <c r="AF7"/>
      <c r="BG7" s="53" t="s">
        <v>116</v>
      </c>
    </row>
    <row r="8" spans="1:59" ht="5.25" customHeight="1">
      <c r="B8" s="6"/>
    </row>
    <row r="9" spans="1:59" ht="25.5" customHeight="1">
      <c r="A9" s="7" t="s">
        <v>0</v>
      </c>
      <c r="B9" s="7" t="s">
        <v>1</v>
      </c>
      <c r="C9" s="7" t="s">
        <v>2</v>
      </c>
      <c r="D9" s="8" t="s">
        <v>3</v>
      </c>
      <c r="E9" s="8" t="s">
        <v>4</v>
      </c>
      <c r="F9" s="8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7</v>
      </c>
      <c r="M9" s="7" t="s">
        <v>8</v>
      </c>
      <c r="N9" s="7" t="s">
        <v>11</v>
      </c>
      <c r="O9" s="7" t="s">
        <v>10</v>
      </c>
      <c r="P9" s="7" t="s">
        <v>7</v>
      </c>
      <c r="Q9" s="7" t="s">
        <v>12</v>
      </c>
      <c r="R9" s="7" t="s">
        <v>13</v>
      </c>
      <c r="S9" s="7" t="s">
        <v>7</v>
      </c>
      <c r="T9" s="7" t="s">
        <v>12</v>
      </c>
      <c r="U9" s="7" t="s">
        <v>14</v>
      </c>
      <c r="V9" s="7" t="s">
        <v>7</v>
      </c>
      <c r="W9" s="7" t="s">
        <v>12</v>
      </c>
      <c r="X9" s="7" t="s">
        <v>9</v>
      </c>
      <c r="Y9" s="7" t="s">
        <v>7</v>
      </c>
      <c r="Z9" s="7" t="s">
        <v>12</v>
      </c>
      <c r="AA9" s="7" t="s">
        <v>15</v>
      </c>
      <c r="AB9" s="7" t="s">
        <v>7</v>
      </c>
      <c r="AC9" s="7" t="s">
        <v>12</v>
      </c>
      <c r="AD9" s="8" t="s">
        <v>16</v>
      </c>
      <c r="AE9" s="8" t="s">
        <v>10</v>
      </c>
      <c r="AF9" s="8" t="s">
        <v>7</v>
      </c>
      <c r="AG9" s="7" t="s">
        <v>12</v>
      </c>
      <c r="AH9" s="8" t="s">
        <v>14</v>
      </c>
      <c r="AI9" s="8" t="s">
        <v>17</v>
      </c>
      <c r="AJ9" s="8" t="s">
        <v>7</v>
      </c>
      <c r="AK9" s="8" t="s">
        <v>12</v>
      </c>
      <c r="AL9" s="8" t="s">
        <v>9</v>
      </c>
      <c r="AM9" s="8" t="s">
        <v>7</v>
      </c>
      <c r="AN9" s="8" t="s">
        <v>12</v>
      </c>
      <c r="AO9" s="8" t="s">
        <v>15</v>
      </c>
      <c r="AP9" s="9" t="s">
        <v>17</v>
      </c>
      <c r="AQ9" s="8" t="s">
        <v>7</v>
      </c>
      <c r="AR9" s="8" t="s">
        <v>12</v>
      </c>
      <c r="AS9" s="8" t="s">
        <v>13</v>
      </c>
      <c r="AT9" s="8" t="s">
        <v>7</v>
      </c>
      <c r="AU9" s="8" t="s">
        <v>12</v>
      </c>
      <c r="AV9" s="8" t="s">
        <v>9</v>
      </c>
      <c r="AW9" s="8" t="s">
        <v>7</v>
      </c>
      <c r="AX9" s="31" t="s">
        <v>12</v>
      </c>
      <c r="AY9" s="32" t="s">
        <v>45</v>
      </c>
      <c r="AZ9" s="32" t="s">
        <v>11</v>
      </c>
      <c r="BA9" s="32" t="s">
        <v>7</v>
      </c>
      <c r="BB9" s="32" t="s">
        <v>12</v>
      </c>
      <c r="BC9" s="32" t="s">
        <v>45</v>
      </c>
      <c r="BD9" s="49"/>
      <c r="BE9" s="32" t="s">
        <v>115</v>
      </c>
      <c r="BF9" s="32" t="s">
        <v>7</v>
      </c>
      <c r="BG9" s="32" t="s">
        <v>12</v>
      </c>
    </row>
    <row r="10" spans="1:59">
      <c r="A10" s="28"/>
      <c r="B10" s="52"/>
      <c r="C10" s="28"/>
      <c r="D10" s="28"/>
      <c r="E10" s="28"/>
      <c r="F10" s="22" t="str">
        <f>IF(D10&gt;1990,BD10,"")</f>
        <v/>
      </c>
      <c r="G10" s="45"/>
      <c r="H10" s="45"/>
      <c r="I10" s="45"/>
      <c r="J10" s="27"/>
      <c r="K10" s="22"/>
      <c r="L10" s="21"/>
      <c r="M10" s="22"/>
      <c r="N10" s="22"/>
      <c r="O10" s="22"/>
      <c r="P10" s="27"/>
      <c r="Q10" s="33"/>
      <c r="R10" s="22"/>
      <c r="S10" s="33"/>
      <c r="T10" s="33"/>
      <c r="U10" s="33"/>
      <c r="V10" s="33"/>
      <c r="W10" s="33"/>
      <c r="X10" s="33"/>
      <c r="Y10" s="33"/>
      <c r="Z10" s="33"/>
      <c r="AA10" s="46"/>
      <c r="AB10" s="46"/>
      <c r="AC10" s="46"/>
      <c r="AD10" s="33"/>
      <c r="AE10" s="33"/>
      <c r="AF10" s="33"/>
      <c r="AG10" s="33"/>
      <c r="AH10" s="45"/>
      <c r="AI10" s="33"/>
      <c r="AJ10" s="46"/>
      <c r="AK10" s="46"/>
      <c r="AL10" s="13"/>
      <c r="AM10" s="46"/>
      <c r="AN10" s="14"/>
      <c r="AO10" s="14"/>
      <c r="AP10" s="33"/>
      <c r="AQ10" s="14"/>
      <c r="AR10" s="46"/>
      <c r="AS10" s="33"/>
      <c r="AT10" s="33"/>
      <c r="AU10" s="33"/>
      <c r="AV10" s="46"/>
      <c r="AW10" s="46"/>
      <c r="AX10" s="46"/>
      <c r="AY10" s="33"/>
      <c r="AZ10" s="46" t="s">
        <v>27</v>
      </c>
      <c r="BA10" s="2" t="s">
        <v>27</v>
      </c>
      <c r="BB10" s="2" t="s">
        <v>27</v>
      </c>
      <c r="BD10" s="22" t="e">
        <f>VLOOKUP('Nennformular 2.BNWL 2012-13'!D10,[2]Altersklassen!$A$4:$B$19,2,1)</f>
        <v>#N/A</v>
      </c>
      <c r="BE10" s="15"/>
      <c r="BF10" s="2"/>
    </row>
    <row r="11" spans="1:59">
      <c r="A11" s="12"/>
      <c r="B11" s="16"/>
      <c r="C11" s="12"/>
      <c r="D11" s="12"/>
      <c r="E11" s="24"/>
      <c r="F11" s="22" t="str">
        <f>IF(D11&gt;1990,BD11,"")</f>
        <v/>
      </c>
      <c r="P11"/>
      <c r="AB11"/>
      <c r="AD11"/>
      <c r="AF11"/>
      <c r="AL11"/>
      <c r="AV11" s="2"/>
      <c r="AX11" s="2"/>
      <c r="AZ11" s="2">
        <v>1</v>
      </c>
      <c r="BA11" s="2">
        <v>1</v>
      </c>
      <c r="BB11" s="2">
        <v>1</v>
      </c>
      <c r="BD11" s="22" t="e">
        <f>VLOOKUP('Nennformular 2.BNWL 2012-13'!D11,[2]Altersklassen!$A$4:$B$19,2,1)</f>
        <v>#N/A</v>
      </c>
      <c r="BE11" s="15"/>
      <c r="BF11" s="15"/>
    </row>
    <row r="12" spans="1:59">
      <c r="A12" s="12"/>
      <c r="B12" s="16"/>
      <c r="C12" s="12"/>
      <c r="D12" s="12"/>
      <c r="E12" s="12"/>
      <c r="F12" s="22" t="str">
        <f>IF(D12&gt;1990,BD12,"")</f>
        <v/>
      </c>
      <c r="G12" s="1"/>
      <c r="H12" s="1"/>
      <c r="I12" s="1"/>
      <c r="J12" s="1"/>
      <c r="L12" s="17"/>
      <c r="M12" s="10"/>
      <c r="N12" s="18"/>
      <c r="O12" s="18"/>
      <c r="P12" s="17"/>
      <c r="Q12" s="18"/>
      <c r="R12" s="19"/>
      <c r="S12" s="17"/>
      <c r="U12" s="18"/>
      <c r="V12" s="18"/>
      <c r="AA12" s="20"/>
      <c r="AB12" s="20"/>
      <c r="AC12" s="2"/>
      <c r="AG12" s="2"/>
      <c r="AH12" s="1"/>
      <c r="AJ12" s="2"/>
      <c r="AK12" s="2"/>
      <c r="AL12" s="13"/>
      <c r="AM12" s="2"/>
      <c r="AN12" s="14"/>
      <c r="AO12" s="14"/>
      <c r="AQ12" s="14"/>
      <c r="AR12" s="2"/>
      <c r="AS12" s="15"/>
      <c r="AT12" s="2"/>
      <c r="AU12" s="2"/>
      <c r="AV12" s="2"/>
      <c r="AX12" s="2"/>
      <c r="AZ12" s="2">
        <v>1</v>
      </c>
      <c r="BA12" s="2">
        <v>3</v>
      </c>
      <c r="BB12" s="2">
        <v>3</v>
      </c>
      <c r="BD12" s="22" t="e">
        <f>VLOOKUP('Nennformular 2.BNWL 2012-13'!D12,[2]Altersklassen!$A$4:$B$19,2,1)</f>
        <v>#N/A</v>
      </c>
      <c r="BE12" s="15"/>
      <c r="BF12" s="15"/>
    </row>
    <row r="13" spans="1:59">
      <c r="A13" s="12"/>
      <c r="B13" s="11"/>
      <c r="C13" s="12"/>
      <c r="D13" s="12"/>
      <c r="E13" s="12"/>
      <c r="F13" s="22" t="str">
        <f>IF(D13&gt;1990,BD13,"")</f>
        <v/>
      </c>
      <c r="K13" s="12"/>
      <c r="M13" s="10"/>
      <c r="N13" s="18"/>
      <c r="R13" s="2"/>
      <c r="AA13" s="2"/>
      <c r="AB13" s="2"/>
      <c r="AC13" s="2"/>
      <c r="AG13" s="2"/>
      <c r="AL13" s="13"/>
      <c r="AM13" s="2"/>
      <c r="AN13" s="14"/>
      <c r="AO13" s="14"/>
      <c r="AQ13" s="14"/>
      <c r="AR13" s="2"/>
      <c r="AV13" s="2"/>
      <c r="AX13" s="2"/>
      <c r="AZ13" s="2">
        <v>1</v>
      </c>
      <c r="BA13" s="2">
        <v>4</v>
      </c>
      <c r="BB13" s="2">
        <v>4</v>
      </c>
      <c r="BD13" s="22" t="e">
        <f>VLOOKUP('Nennformular 2.BNWL 2012-13'!D13,[2]Altersklassen!$A$4:$B$19,2,1)</f>
        <v>#N/A</v>
      </c>
      <c r="BE13" s="15"/>
      <c r="BF13" s="15"/>
    </row>
    <row r="14" spans="1:59">
      <c r="A14" s="22"/>
      <c r="B14" s="16"/>
      <c r="C14" s="22"/>
      <c r="D14" s="12"/>
      <c r="E14" s="22"/>
      <c r="F14" s="22" t="str">
        <f>IF(D14&gt;1990,BD14,"")</f>
        <v/>
      </c>
      <c r="AO14" s="2"/>
      <c r="AQ14" s="2"/>
      <c r="AV14" s="2"/>
      <c r="AX14" s="2"/>
      <c r="AZ14" s="2">
        <v>1</v>
      </c>
      <c r="BA14" s="2">
        <v>5</v>
      </c>
      <c r="BB14" s="2">
        <v>5</v>
      </c>
      <c r="BD14" s="22" t="e">
        <f>VLOOKUP('Nennformular 2.BNWL 2012-13'!D14,[2]Altersklassen!$A$4:$B$19,2,1)</f>
        <v>#N/A</v>
      </c>
      <c r="BE14" s="2"/>
      <c r="BF14" s="15"/>
    </row>
    <row r="15" spans="1:59">
      <c r="A15" s="22"/>
      <c r="B15" s="16"/>
      <c r="C15" s="22"/>
      <c r="D15" s="12"/>
      <c r="E15" s="33"/>
      <c r="F15" s="22" t="str">
        <f>IF(D15&gt;1990,BD15,"")</f>
        <v/>
      </c>
      <c r="G15" s="1"/>
      <c r="H15" s="1"/>
      <c r="I15" s="1"/>
      <c r="J15" s="17"/>
      <c r="K15" s="18"/>
      <c r="L15" s="12"/>
      <c r="M15" s="22"/>
      <c r="Q15" s="3"/>
      <c r="AA15" s="2"/>
      <c r="AB15" s="2"/>
      <c r="AC15" s="2"/>
      <c r="AG15" s="2"/>
      <c r="AH15" s="1"/>
      <c r="AJ15" s="2"/>
      <c r="AK15" s="2"/>
      <c r="AL15" s="14"/>
      <c r="AM15" s="2"/>
      <c r="AN15" s="14"/>
      <c r="AS15" s="2"/>
      <c r="AT15" s="2"/>
      <c r="AU15" s="2"/>
      <c r="AV15" s="2"/>
      <c r="AX15" s="2"/>
      <c r="AZ15" s="2">
        <v>1</v>
      </c>
      <c r="BA15" s="2">
        <v>8</v>
      </c>
      <c r="BB15" s="2">
        <v>8</v>
      </c>
      <c r="BD15" s="22" t="e">
        <f>VLOOKUP('Nennformular 2.BNWL 2012-13'!D15,[2]Altersklassen!$A$4:$B$19,2,1)</f>
        <v>#N/A</v>
      </c>
      <c r="BE15" s="2"/>
      <c r="BF15" s="15"/>
    </row>
    <row r="16" spans="1:59">
      <c r="A16" s="12"/>
      <c r="B16" s="11"/>
      <c r="C16" s="12"/>
      <c r="D16" s="12"/>
      <c r="E16" s="12"/>
      <c r="F16" s="22" t="str">
        <f>IF(D16&gt;1990,BD16,"")</f>
        <v/>
      </c>
      <c r="G16" s="1"/>
      <c r="H16" s="1"/>
      <c r="I16" s="1"/>
      <c r="J16" s="17"/>
      <c r="K16" s="12"/>
      <c r="L16" s="21"/>
      <c r="M16" s="22"/>
      <c r="N16" s="18"/>
      <c r="O16" s="18"/>
      <c r="P16" s="17"/>
      <c r="Q16" s="3"/>
      <c r="R16" s="18"/>
      <c r="AA16" s="2"/>
      <c r="AB16" s="2"/>
      <c r="AC16" s="2"/>
      <c r="AG16" s="2"/>
      <c r="AH16" s="1"/>
      <c r="AJ16" s="2"/>
      <c r="AK16" s="2"/>
      <c r="AL16" s="13"/>
      <c r="AM16" s="2"/>
      <c r="AN16" s="14"/>
      <c r="AO16" s="14"/>
      <c r="AQ16" s="14"/>
      <c r="AR16" s="2"/>
      <c r="AS16" s="15"/>
      <c r="AT16" s="2"/>
      <c r="AU16" s="2"/>
      <c r="AV16" s="2"/>
      <c r="AX16" s="2"/>
      <c r="AZ16" s="2">
        <v>2</v>
      </c>
      <c r="BA16" s="2">
        <v>2</v>
      </c>
      <c r="BB16" s="2">
        <v>10</v>
      </c>
      <c r="BC16" t="s">
        <v>39</v>
      </c>
      <c r="BD16" s="22" t="e">
        <f>VLOOKUP('Nennformular 2.BNWL 2012-13'!D16,[2]Altersklassen!$A$4:$B$19,2,1)</f>
        <v>#N/A</v>
      </c>
      <c r="BE16" s="15"/>
      <c r="BF16" s="15"/>
    </row>
    <row r="17" spans="1:59">
      <c r="A17" s="22"/>
      <c r="B17" s="16"/>
      <c r="C17" s="22"/>
      <c r="D17" s="12"/>
      <c r="E17" s="12"/>
      <c r="F17" s="22" t="str">
        <f>IF(D17&gt;1990,BD17,"")</f>
        <v/>
      </c>
      <c r="P17"/>
      <c r="AB17"/>
      <c r="AD17"/>
      <c r="AF17"/>
      <c r="AL17"/>
      <c r="AV17" s="2"/>
      <c r="AX17" s="2"/>
      <c r="AZ17" s="2">
        <v>2</v>
      </c>
      <c r="BA17" s="2">
        <v>3</v>
      </c>
      <c r="BB17" s="2">
        <v>11</v>
      </c>
      <c r="BC17" t="s">
        <v>39</v>
      </c>
      <c r="BD17" s="22" t="e">
        <f>VLOOKUP('Nennformular 2.BNWL 2012-13'!D17,[2]Altersklassen!$A$4:$B$19,2,1)</f>
        <v>#N/A</v>
      </c>
      <c r="BE17" s="15"/>
      <c r="BF17" s="15"/>
    </row>
    <row r="18" spans="1:59">
      <c r="A18" s="28"/>
      <c r="B18" s="52"/>
      <c r="C18" s="28"/>
      <c r="D18" s="28"/>
      <c r="E18" s="28"/>
      <c r="F18" s="22" t="str">
        <f>IF(D18&gt;1990,BD18,"")</f>
        <v/>
      </c>
      <c r="P18"/>
      <c r="AB18"/>
      <c r="AD18"/>
      <c r="AF18"/>
      <c r="AL18"/>
      <c r="AV18" s="2"/>
      <c r="AX18" s="2"/>
      <c r="AZ18" s="2"/>
      <c r="BA18" s="2"/>
      <c r="BB18" s="2"/>
      <c r="BD18" s="22" t="e">
        <f>VLOOKUP('Nennformular 2.BNWL 2012-13'!D18,[2]Altersklassen!$A$4:$B$19,2,1)</f>
        <v>#N/A</v>
      </c>
      <c r="BE18" s="15"/>
      <c r="BF18" s="2"/>
    </row>
    <row r="19" spans="1:59">
      <c r="A19" s="28"/>
      <c r="B19" s="51"/>
      <c r="C19" s="28"/>
      <c r="D19" s="28"/>
      <c r="E19" s="28"/>
      <c r="F19" s="22" t="str">
        <f>IF(D19&gt;1990,BD19,"")</f>
        <v/>
      </c>
      <c r="AH19" s="1"/>
      <c r="AJ19" s="2"/>
      <c r="AK19" s="2"/>
      <c r="AL19" s="13"/>
      <c r="AM19" s="2"/>
      <c r="AN19" s="14"/>
      <c r="AO19" s="14"/>
      <c r="AQ19" s="14"/>
      <c r="AR19" s="2"/>
      <c r="AS19" s="15"/>
      <c r="AT19" s="15"/>
      <c r="AU19" s="2"/>
      <c r="AV19" s="2"/>
      <c r="AX19" s="2"/>
      <c r="AZ19" s="2" t="s">
        <v>27</v>
      </c>
      <c r="BA19" s="2" t="s">
        <v>27</v>
      </c>
      <c r="BB19" s="2" t="s">
        <v>27</v>
      </c>
      <c r="BD19" s="22" t="e">
        <f>VLOOKUP('Nennformular 2.BNWL 2012-13'!D19,[2]Altersklassen!$A$4:$B$19,2,1)</f>
        <v>#N/A</v>
      </c>
      <c r="BE19" s="15"/>
      <c r="BF19" s="2"/>
    </row>
    <row r="20" spans="1:59">
      <c r="A20" s="22"/>
      <c r="B20" s="16"/>
      <c r="C20" s="22"/>
      <c r="D20" s="12"/>
      <c r="E20" s="22"/>
      <c r="F20" s="22" t="str">
        <f>IF(D20&gt;1990,BD20,"")</f>
        <v/>
      </c>
      <c r="P20"/>
      <c r="AB20"/>
      <c r="AD20"/>
      <c r="AF20"/>
      <c r="AL20"/>
      <c r="AV20" s="2"/>
      <c r="AX20" s="2"/>
      <c r="AZ20" s="2">
        <v>2</v>
      </c>
      <c r="BA20" s="2">
        <v>5</v>
      </c>
      <c r="BB20" s="2">
        <v>13</v>
      </c>
      <c r="BD20" s="22" t="e">
        <f>VLOOKUP('Nennformular 2.BNWL 2012-13'!D20,[2]Altersklassen!$A$4:$B$19,2,1)</f>
        <v>#N/A</v>
      </c>
      <c r="BE20" s="2"/>
      <c r="BF20" s="15"/>
    </row>
    <row r="21" spans="1:59">
      <c r="A21" s="28"/>
      <c r="B21" s="11"/>
      <c r="C21" s="28"/>
      <c r="D21" s="28"/>
      <c r="E21" s="28"/>
      <c r="F21" s="22" t="str">
        <f>IF(D21&gt;1990,BD21,"")</f>
        <v/>
      </c>
      <c r="G21" s="45"/>
      <c r="H21" s="33"/>
      <c r="I21" s="45"/>
      <c r="J21" s="45"/>
      <c r="K21" s="33"/>
      <c r="L21" s="45"/>
      <c r="M21" s="45"/>
      <c r="N21" s="33"/>
      <c r="O21" s="33"/>
      <c r="P21" s="45"/>
      <c r="Q21" s="33"/>
      <c r="R21" s="33"/>
      <c r="S21" s="45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46"/>
      <c r="AE21" s="33"/>
      <c r="AF21" s="46"/>
      <c r="AG21" s="46"/>
      <c r="AH21" s="45"/>
      <c r="AI21" s="33"/>
      <c r="AJ21" s="46"/>
      <c r="AK21" s="46"/>
      <c r="AL21" s="47"/>
      <c r="AM21" s="33"/>
      <c r="AN21" s="33"/>
      <c r="AO21" s="46"/>
      <c r="AP21" s="33"/>
      <c r="AQ21" s="14"/>
      <c r="AR21" s="46"/>
      <c r="AS21" s="33"/>
      <c r="AT21" s="33"/>
      <c r="AU21" s="33"/>
      <c r="AV21" s="46"/>
      <c r="AW21" s="46"/>
      <c r="AX21" s="46"/>
      <c r="AY21" s="33"/>
      <c r="AZ21" s="46" t="s">
        <v>27</v>
      </c>
      <c r="BA21" s="2" t="s">
        <v>27</v>
      </c>
      <c r="BB21" s="2" t="s">
        <v>27</v>
      </c>
      <c r="BD21" s="22" t="e">
        <f>VLOOKUP('Nennformular 2.BNWL 2012-13'!D21,[2]Altersklassen!$A$4:$B$19,2,1)</f>
        <v>#N/A</v>
      </c>
      <c r="BE21" s="15"/>
      <c r="BF21" s="2"/>
    </row>
    <row r="22" spans="1:59">
      <c r="A22" s="22"/>
      <c r="B22" s="16"/>
      <c r="C22" s="22"/>
      <c r="D22" s="12"/>
      <c r="E22" s="22"/>
      <c r="F22" s="22" t="str">
        <f>IF(D22&gt;1990,BD22,"")</f>
        <v/>
      </c>
      <c r="K22" s="12"/>
      <c r="M22" s="10"/>
      <c r="N22" s="18"/>
      <c r="R22" s="2"/>
      <c r="AA22" s="2"/>
      <c r="AB22" s="2"/>
      <c r="AC22" s="2"/>
      <c r="AG22" s="2"/>
      <c r="AH22" s="1"/>
      <c r="AJ22" s="2"/>
      <c r="AK22" s="2"/>
      <c r="AM22" s="2"/>
      <c r="AN22" s="14"/>
      <c r="AO22" s="14"/>
      <c r="AP22" s="14"/>
      <c r="AQ22" s="14"/>
      <c r="AR22" s="2"/>
      <c r="AS22" s="2"/>
      <c r="AT22" s="2"/>
      <c r="AU22" s="2"/>
      <c r="AV22" s="2"/>
      <c r="AX22" s="2"/>
      <c r="AZ22" s="2">
        <v>2</v>
      </c>
      <c r="BA22" s="2">
        <v>7</v>
      </c>
      <c r="BB22" s="2">
        <v>15</v>
      </c>
      <c r="BD22" s="22" t="e">
        <f>VLOOKUP('Nennformular 2.BNWL 2012-13'!D22,[2]Altersklassen!$A$4:$B$19,2,1)</f>
        <v>#N/A</v>
      </c>
      <c r="BE22" s="15"/>
      <c r="BF22" s="15"/>
    </row>
    <row r="23" spans="1:59">
      <c r="A23" s="12"/>
      <c r="B23" s="16"/>
      <c r="C23" s="12"/>
      <c r="D23" s="12"/>
      <c r="E23" s="12"/>
      <c r="F23" s="22" t="str">
        <f>IF(D23&gt;1990,BD23,"")</f>
        <v/>
      </c>
      <c r="AM23" s="2"/>
      <c r="AN23" s="2"/>
      <c r="AO23" s="2"/>
      <c r="AP23" s="2"/>
      <c r="AQ23" s="2"/>
      <c r="AR23" s="2"/>
      <c r="AS23" s="2"/>
      <c r="AT23" s="2"/>
      <c r="AU23" s="2"/>
      <c r="AV23" s="2"/>
      <c r="AX23" s="2"/>
      <c r="AY23" s="35"/>
      <c r="AZ23" s="2">
        <v>2</v>
      </c>
      <c r="BA23" s="2">
        <v>10</v>
      </c>
      <c r="BB23" s="2">
        <v>18</v>
      </c>
      <c r="BD23" s="22" t="e">
        <f>VLOOKUP('Nennformular 2.BNWL 2012-13'!D23,[2]Altersklassen!$A$4:$B$19,2,1)</f>
        <v>#N/A</v>
      </c>
      <c r="BE23" s="15"/>
      <c r="BF23" s="15"/>
    </row>
    <row r="24" spans="1:59">
      <c r="A24" s="12"/>
      <c r="B24" s="16"/>
      <c r="C24" s="28"/>
      <c r="D24" s="12"/>
      <c r="E24" s="12"/>
      <c r="F24" s="22" t="str">
        <f>IF(D24&gt;1990,BD24,"")</f>
        <v/>
      </c>
      <c r="P24"/>
      <c r="AB24"/>
      <c r="AD24"/>
      <c r="AF24"/>
      <c r="AL24"/>
      <c r="AV24" s="2"/>
      <c r="AX24" s="2"/>
      <c r="AZ24" s="2" t="s">
        <v>27</v>
      </c>
      <c r="BA24" s="2" t="s">
        <v>27</v>
      </c>
      <c r="BB24" s="2" t="s">
        <v>27</v>
      </c>
      <c r="BD24" s="22" t="e">
        <f>VLOOKUP('Nennformular 2.BNWL 2012-13'!D24,[2]Altersklassen!$A$4:$B$19,2,1)</f>
        <v>#N/A</v>
      </c>
      <c r="BE24" s="15"/>
      <c r="BF24" s="2"/>
    </row>
    <row r="25" spans="1:59">
      <c r="A25" s="50"/>
      <c r="B25" s="11"/>
      <c r="F25" s="22" t="str">
        <f>IF(D25&gt;1990,BD25,"")</f>
        <v/>
      </c>
      <c r="AA25" s="2"/>
      <c r="AB25" s="2"/>
      <c r="AC25" s="2"/>
      <c r="AG25" s="2"/>
      <c r="AH25" s="1"/>
      <c r="AJ25" s="2"/>
      <c r="AK25" s="2"/>
      <c r="AL25" s="13"/>
      <c r="AM25" s="2"/>
      <c r="AN25" s="14"/>
      <c r="AO25" s="14"/>
      <c r="AQ25" s="14"/>
      <c r="AR25" s="2"/>
      <c r="AS25" s="15"/>
      <c r="AT25" s="15"/>
      <c r="AU25" s="2"/>
      <c r="AV25" s="2"/>
      <c r="AX25" s="2"/>
      <c r="AZ25" s="2" t="s">
        <v>27</v>
      </c>
      <c r="BA25" s="2" t="s">
        <v>27</v>
      </c>
      <c r="BB25" s="2" t="s">
        <v>27</v>
      </c>
      <c r="BD25" s="22" t="e">
        <f>VLOOKUP('Nennformular 2.BNWL 2012-13'!D25,[2]Altersklassen!$A$4:$B$19,2,1)</f>
        <v>#N/A</v>
      </c>
      <c r="BE25" s="15"/>
      <c r="BF25" s="2"/>
    </row>
    <row r="26" spans="1:59">
      <c r="B26" s="23"/>
      <c r="C26" s="12"/>
      <c r="D26" s="12"/>
      <c r="E26" s="12"/>
      <c r="F26" s="22" t="str">
        <f>IF(D26&gt;1990,BD26,"")</f>
        <v/>
      </c>
      <c r="G26" s="1"/>
      <c r="H26" s="1"/>
      <c r="I26" s="1"/>
      <c r="J26" s="1"/>
      <c r="L26" s="17"/>
      <c r="M26" s="10"/>
      <c r="N26" s="18"/>
      <c r="O26" s="18"/>
      <c r="P26" s="17"/>
      <c r="Q26" s="18"/>
      <c r="R26" s="19"/>
      <c r="S26" s="17"/>
      <c r="U26" s="18"/>
      <c r="V26" s="18"/>
      <c r="AA26" s="20"/>
      <c r="AB26" s="20"/>
      <c r="AC26" s="2"/>
      <c r="AG26" s="2"/>
      <c r="AH26" s="1"/>
      <c r="AJ26" s="2"/>
      <c r="AK26" s="2"/>
      <c r="AO26" s="2"/>
      <c r="AQ26" s="14"/>
      <c r="AR26" s="2"/>
      <c r="AS26" s="15"/>
      <c r="AT26" s="15"/>
      <c r="AU26" s="2"/>
      <c r="AV26" s="2"/>
      <c r="AX26" s="2"/>
      <c r="AZ26" s="2">
        <v>2</v>
      </c>
      <c r="BA26" s="2">
        <v>14</v>
      </c>
      <c r="BB26" s="2">
        <v>22</v>
      </c>
      <c r="BD26" s="22" t="e">
        <f>VLOOKUP('Nennformular 2.BNWL 2012-13'!D26,[2]Altersklassen!$A$4:$B$19,2,1)</f>
        <v>#N/A</v>
      </c>
      <c r="BE26" s="15"/>
      <c r="BF26" s="15"/>
    </row>
    <row r="27" spans="1:59">
      <c r="A27" s="12"/>
      <c r="B27" s="11"/>
      <c r="C27" s="12"/>
      <c r="D27" s="12"/>
      <c r="E27" s="12"/>
      <c r="F27" s="22" t="str">
        <f>IF(D27&gt;1990,BD27,"")</f>
        <v/>
      </c>
      <c r="P27"/>
      <c r="AB27"/>
      <c r="AD27"/>
      <c r="AF27"/>
      <c r="AL27"/>
      <c r="AV27" s="2"/>
      <c r="AX27" s="2"/>
      <c r="AZ27" s="2">
        <v>2</v>
      </c>
      <c r="BA27" s="2" t="s">
        <v>27</v>
      </c>
      <c r="BB27" s="2" t="s">
        <v>27</v>
      </c>
      <c r="BD27" s="22" t="e">
        <f>VLOOKUP('Nennformular 2.BNWL 2012-13'!D27,[2]Altersklassen!$A$4:$B$19,2,1)</f>
        <v>#N/A</v>
      </c>
      <c r="BE27" s="15"/>
      <c r="BF27" s="2"/>
    </row>
    <row r="28" spans="1:59">
      <c r="A28" s="12"/>
      <c r="B28" s="11"/>
      <c r="C28" s="28"/>
      <c r="D28" s="12"/>
      <c r="E28" s="12"/>
      <c r="F28" s="22" t="str">
        <f>IF(D28&gt;1990,BD28,"")</f>
        <v/>
      </c>
      <c r="AO28" s="2"/>
      <c r="AQ28" s="2"/>
      <c r="AR28" s="2"/>
      <c r="AV28" s="2"/>
      <c r="AX28" s="2"/>
      <c r="AZ28" s="2" t="s">
        <v>27</v>
      </c>
      <c r="BA28" s="2" t="s">
        <v>27</v>
      </c>
      <c r="BB28" s="2" t="s">
        <v>27</v>
      </c>
      <c r="BD28" s="22" t="e">
        <f>VLOOKUP('Nennformular 2.BNWL 2012-13'!D28,[2]Altersklassen!$A$4:$B$19,2,1)</f>
        <v>#N/A</v>
      </c>
      <c r="BE28" s="15"/>
      <c r="BF28" s="15"/>
    </row>
    <row r="29" spans="1:59">
      <c r="A29" s="12"/>
      <c r="B29" s="44"/>
      <c r="C29" s="12"/>
      <c r="D29" s="12"/>
      <c r="E29" s="12"/>
      <c r="F29" s="22" t="str">
        <f>IF(D29&gt;1990,BD29,"")</f>
        <v/>
      </c>
      <c r="G29" s="45"/>
      <c r="H29" s="33"/>
      <c r="I29" s="45"/>
      <c r="J29" s="27"/>
      <c r="K29" s="22"/>
      <c r="L29" s="21"/>
      <c r="M29" s="22"/>
      <c r="N29" s="22"/>
      <c r="O29" s="33"/>
      <c r="P29" s="45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46"/>
      <c r="AB29" s="46"/>
      <c r="AC29" s="46"/>
      <c r="AD29" s="33"/>
      <c r="AE29" s="33"/>
      <c r="AF29" s="33"/>
      <c r="AG29" s="33"/>
      <c r="AH29" s="45"/>
      <c r="AI29" s="33"/>
      <c r="AJ29" s="46"/>
      <c r="AK29" s="46"/>
      <c r="AL29" s="13"/>
      <c r="AM29" s="46"/>
      <c r="AN29" s="14"/>
      <c r="AO29" s="14"/>
      <c r="AP29" s="14"/>
      <c r="AQ29" s="14"/>
      <c r="AR29" s="46"/>
      <c r="AS29" s="33"/>
      <c r="AT29" s="33"/>
      <c r="AU29" s="33"/>
      <c r="AV29" s="46"/>
      <c r="AW29" s="46"/>
      <c r="AX29" s="46"/>
      <c r="AY29" s="33"/>
      <c r="AZ29" s="46" t="s">
        <v>27</v>
      </c>
      <c r="BA29" s="46" t="s">
        <v>27</v>
      </c>
      <c r="BB29" s="46" t="s">
        <v>27</v>
      </c>
      <c r="BC29" s="33"/>
      <c r="BD29" s="22" t="e">
        <f>VLOOKUP('Nennformular 2.BNWL 2012-13'!D29,[2]Altersklassen!$A$4:$B$19,2,1)</f>
        <v>#N/A</v>
      </c>
      <c r="BE29" s="15"/>
      <c r="BF29" s="2"/>
      <c r="BG29" s="2"/>
    </row>
    <row r="30" spans="1:59">
      <c r="A30" s="28"/>
      <c r="B30" s="11"/>
      <c r="D30" s="28"/>
      <c r="F30" s="22" t="str">
        <f>IF(D30&gt;1990,BD30,"")</f>
        <v/>
      </c>
      <c r="AH30" s="1"/>
      <c r="AJ30" s="2"/>
      <c r="AK30" s="2"/>
      <c r="AL30" s="14"/>
      <c r="AM30" s="2"/>
      <c r="AN30" s="14"/>
      <c r="AS30" s="2"/>
      <c r="AT30" s="2"/>
      <c r="AU30" s="2"/>
      <c r="AV30" s="2"/>
      <c r="AX30" s="2"/>
      <c r="AZ30" s="2" t="s">
        <v>27</v>
      </c>
      <c r="BA30" s="2" t="s">
        <v>27</v>
      </c>
      <c r="BB30" s="2" t="s">
        <v>27</v>
      </c>
      <c r="BD30" s="22" t="e">
        <f>VLOOKUP('Nennformular 2.BNWL 2012-13'!D30,[2]Altersklassen!$A$4:$B$19,2,1)</f>
        <v>#N/A</v>
      </c>
      <c r="BE30" s="15"/>
      <c r="BF30" s="2"/>
      <c r="BG30" s="2"/>
    </row>
    <row r="31" spans="1:59">
      <c r="B31" s="11"/>
      <c r="C31" s="12"/>
      <c r="D31" s="12"/>
      <c r="E31" s="12"/>
      <c r="F31" s="22" t="str">
        <f>IF(D31&gt;1990,BD31,"")</f>
        <v/>
      </c>
      <c r="P31"/>
      <c r="AB31"/>
      <c r="AD31"/>
      <c r="AF31"/>
      <c r="AL31"/>
      <c r="AZ31" s="2">
        <v>2</v>
      </c>
      <c r="BA31" s="2">
        <v>13</v>
      </c>
      <c r="BB31" s="2">
        <v>21</v>
      </c>
      <c r="BD31" s="22" t="e">
        <f>VLOOKUP('Nennformular 2.BNWL 2012-13'!D31,[2]Altersklassen!$A$4:$B$19,2,1)</f>
        <v>#N/A</v>
      </c>
      <c r="BE31" s="15"/>
      <c r="BF31" s="2"/>
      <c r="BG31" s="2"/>
    </row>
    <row r="34" spans="1:56">
      <c r="A34" s="12"/>
      <c r="B34" s="11"/>
      <c r="C34" s="12"/>
      <c r="D34" s="12"/>
      <c r="E34" s="12"/>
      <c r="F34" s="22" t="str">
        <f>IF(D34&gt;1990,BD34,"")</f>
        <v/>
      </c>
      <c r="G34" s="1"/>
      <c r="I34" s="1"/>
      <c r="J34" s="1"/>
      <c r="N34" s="18"/>
      <c r="AA34" s="2"/>
      <c r="AB34" s="20"/>
      <c r="AC34" s="2"/>
      <c r="AG34" s="2"/>
      <c r="AH34" s="1"/>
      <c r="AJ34" s="2"/>
      <c r="AK34" s="2"/>
      <c r="AL34" s="14"/>
      <c r="AM34" s="2"/>
      <c r="AN34" s="14"/>
      <c r="AS34" s="15"/>
      <c r="AT34" s="15"/>
      <c r="AU34" s="2"/>
      <c r="AV34" s="2"/>
      <c r="AX34" s="2"/>
      <c r="AY34" s="2"/>
      <c r="AZ34" s="2"/>
      <c r="BA34" s="2"/>
      <c r="BB34" s="2"/>
      <c r="BD34" s="22" t="e">
        <f>VLOOKUP('Nennformular 2.BNWL 2012-13'!D34,[2]Altersklassen!$A$4:$B$19,2,1)</f>
        <v>#N/A</v>
      </c>
    </row>
    <row r="35" spans="1:56">
      <c r="F35" s="22" t="str">
        <f>IF(D35&gt;1990,BD35,"")</f>
        <v/>
      </c>
      <c r="P35"/>
      <c r="AB35"/>
      <c r="AD35"/>
      <c r="AF35"/>
      <c r="AL35"/>
      <c r="BD35" s="22" t="e">
        <f>VLOOKUP('Nennformular 2.BNWL 2012-13'!D35,[2]Altersklassen!$A$4:$B$19,2,1)</f>
        <v>#N/A</v>
      </c>
    </row>
    <row r="36" spans="1:56">
      <c r="D36" s="12"/>
      <c r="F36" s="22" t="str">
        <f>IF(D36&gt;1990,BD36,"")</f>
        <v/>
      </c>
      <c r="BD36" s="22" t="e">
        <f>VLOOKUP('Nennformular 2.BNWL 2012-13'!D36,[2]Altersklassen!$A$4:$B$19,2,1)</f>
        <v>#N/A</v>
      </c>
    </row>
    <row r="37" spans="1:56">
      <c r="F37" s="22" t="str">
        <f>IF(D37&gt;1990,BD37,"")</f>
        <v/>
      </c>
      <c r="BD37" s="22" t="e">
        <f>VLOOKUP('Nennformular 2.BNWL 2012-13'!D37,[2]Altersklassen!$A$4:$B$19,2,1)</f>
        <v>#N/A</v>
      </c>
    </row>
    <row r="38" spans="1:56">
      <c r="D38" s="12"/>
      <c r="F38" s="22" t="str">
        <f>IF(D38&gt;1990,BD38,"")</f>
        <v/>
      </c>
      <c r="BD38" s="22" t="e">
        <f>VLOOKUP('Nennformular 2.BNWL 2012-13'!D38,[2]Altersklassen!$A$4:$B$19,2,1)</f>
        <v>#N/A</v>
      </c>
    </row>
  </sheetData>
  <sheetProtection selectLockedCells="1" selectUnlockedCells="1"/>
  <mergeCells count="1">
    <mergeCell ref="A2:BB5"/>
  </mergeCells>
  <pageMargins left="0.55000000000000004" right="0.78740157480314965" top="0.61" bottom="1.0236220472440944" header="0.37" footer="0.78740157480314965"/>
  <pageSetup paperSize="9" scale="92" orientation="portrait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74"/>
  <sheetViews>
    <sheetView zoomScaleNormal="100" zoomScaleSheetLayoutView="100" workbookViewId="0">
      <selection activeCell="A21" sqref="A21"/>
    </sheetView>
  </sheetViews>
  <sheetFormatPr baseColWidth="10" defaultRowHeight="12.75"/>
  <cols>
    <col min="1" max="1" width="23.85546875" customWidth="1"/>
    <col min="2" max="2" width="12" customWidth="1"/>
    <col min="3" max="3" width="9" customWidth="1"/>
    <col min="4" max="4" width="6.5703125" customWidth="1"/>
    <col min="5" max="5" width="5.5703125" customWidth="1"/>
    <col min="6" max="6" width="9" customWidth="1"/>
    <col min="7" max="7" width="11.42578125" hidden="1" customWidth="1"/>
    <col min="8" max="8" width="10.42578125" customWidth="1"/>
    <col min="9" max="9" width="11.42578125" customWidth="1"/>
    <col min="10" max="10" width="10.42578125" customWidth="1"/>
    <col min="12" max="12" width="11.42578125" customWidth="1"/>
  </cols>
  <sheetData>
    <row r="2" spans="1:10" ht="12.75" customHeight="1">
      <c r="A2" s="57"/>
      <c r="B2" s="57"/>
      <c r="C2" s="57"/>
      <c r="D2" s="58"/>
      <c r="E2" s="58"/>
      <c r="F2" s="58"/>
    </row>
    <row r="3" spans="1:10" ht="12.75" customHeight="1">
      <c r="A3" s="57"/>
      <c r="B3" s="57"/>
      <c r="C3" s="57"/>
      <c r="D3" s="58"/>
      <c r="E3" s="58"/>
      <c r="F3" s="58"/>
    </row>
    <row r="4" spans="1:10" ht="12.75" customHeight="1">
      <c r="A4" s="58"/>
      <c r="B4" s="58"/>
      <c r="C4" s="58"/>
      <c r="D4" s="58"/>
      <c r="E4" s="58"/>
      <c r="F4" s="58"/>
    </row>
    <row r="5" spans="1:10" ht="12" customHeight="1">
      <c r="A5" s="58"/>
      <c r="B5" s="58"/>
      <c r="C5" s="58"/>
      <c r="D5" s="58"/>
      <c r="E5" s="58"/>
      <c r="F5" s="58"/>
    </row>
    <row r="7" spans="1:10" ht="15.75">
      <c r="A7" s="4" t="s">
        <v>110</v>
      </c>
      <c r="B7" s="5" t="s">
        <v>89</v>
      </c>
      <c r="J7" s="53" t="s">
        <v>90</v>
      </c>
    </row>
    <row r="8" spans="1:10" ht="5.25" customHeight="1">
      <c r="B8" s="6"/>
    </row>
    <row r="9" spans="1:10" ht="25.5" customHeight="1">
      <c r="A9" s="7" t="s">
        <v>0</v>
      </c>
      <c r="B9" s="7" t="s">
        <v>1</v>
      </c>
      <c r="C9" s="7" t="s">
        <v>2</v>
      </c>
      <c r="D9" s="8" t="s">
        <v>3</v>
      </c>
      <c r="E9" s="8" t="s">
        <v>4</v>
      </c>
      <c r="F9" s="8" t="s">
        <v>5</v>
      </c>
      <c r="G9" s="49"/>
      <c r="H9" s="55" t="s">
        <v>109</v>
      </c>
      <c r="I9" s="55" t="s">
        <v>114</v>
      </c>
      <c r="J9" s="56" t="s">
        <v>113</v>
      </c>
    </row>
    <row r="10" spans="1:10">
      <c r="A10" s="12" t="s">
        <v>94</v>
      </c>
      <c r="B10" s="11">
        <v>33675</v>
      </c>
      <c r="C10" s="28" t="s">
        <v>24</v>
      </c>
      <c r="D10" s="28">
        <v>1992</v>
      </c>
      <c r="E10" s="28" t="s">
        <v>20</v>
      </c>
      <c r="F10" s="22" t="str">
        <f t="shared" ref="F10:F49" si="0">IF(D10&gt;1990,G10,"")</f>
        <v>Jun3</v>
      </c>
      <c r="G10" s="22" t="str">
        <f>VLOOKUP('Ergebnis 1.BNWL 2012-13'!D10,Altersklassen!$A$4:$B$19,2,1)</f>
        <v>Jun3</v>
      </c>
      <c r="H10" s="2">
        <v>1</v>
      </c>
      <c r="I10" s="2">
        <v>1</v>
      </c>
      <c r="J10" s="2">
        <v>1</v>
      </c>
    </row>
    <row r="11" spans="1:10">
      <c r="A11" s="28" t="s">
        <v>83</v>
      </c>
      <c r="B11" s="52">
        <v>35716</v>
      </c>
      <c r="C11" s="28" t="s">
        <v>24</v>
      </c>
      <c r="D11" s="28">
        <v>1997</v>
      </c>
      <c r="E11" s="28" t="s">
        <v>20</v>
      </c>
      <c r="F11" s="22" t="str">
        <f t="shared" si="0"/>
        <v>J1</v>
      </c>
      <c r="G11" s="22" t="str">
        <f>VLOOKUP('Ergebnis 1.BNWL 2012-13'!D11,Altersklassen!$A$4:$B$19,2,1)</f>
        <v>J1</v>
      </c>
      <c r="H11" s="2">
        <v>1</v>
      </c>
      <c r="I11" s="2">
        <v>2</v>
      </c>
      <c r="J11" s="2">
        <v>2</v>
      </c>
    </row>
    <row r="12" spans="1:10">
      <c r="A12" s="22" t="s">
        <v>23</v>
      </c>
      <c r="B12" s="52">
        <v>37160</v>
      </c>
      <c r="C12" s="22" t="s">
        <v>91</v>
      </c>
      <c r="D12" s="28">
        <v>2001</v>
      </c>
      <c r="E12" s="22" t="s">
        <v>20</v>
      </c>
      <c r="F12" s="22" t="str">
        <f t="shared" si="0"/>
        <v>U1</v>
      </c>
      <c r="G12" s="22" t="str">
        <f>VLOOKUP('Ergebnis 1.BNWL 2012-13'!D12,Altersklassen!$A$4:$B$19,2,1)</f>
        <v>U1</v>
      </c>
      <c r="H12" s="2">
        <v>1</v>
      </c>
      <c r="I12" s="2">
        <v>3</v>
      </c>
      <c r="J12" s="2">
        <v>3</v>
      </c>
    </row>
    <row r="13" spans="1:10">
      <c r="A13" s="12" t="s">
        <v>25</v>
      </c>
      <c r="B13" s="11">
        <v>35209</v>
      </c>
      <c r="C13" s="12" t="s">
        <v>24</v>
      </c>
      <c r="D13" s="12">
        <v>1996</v>
      </c>
      <c r="E13" s="12" t="s">
        <v>20</v>
      </c>
      <c r="F13" s="22" t="str">
        <f t="shared" si="0"/>
        <v>J2</v>
      </c>
      <c r="G13" s="22" t="str">
        <f>VLOOKUP('Ergebnis 1.BNWL 2012-13'!D13,Altersklassen!$A$4:$B$19,2,1)</f>
        <v>J2</v>
      </c>
      <c r="H13" s="15">
        <v>1</v>
      </c>
      <c r="I13" s="15">
        <v>4</v>
      </c>
      <c r="J13" s="15">
        <v>4</v>
      </c>
    </row>
    <row r="14" spans="1:10">
      <c r="A14" s="12" t="s">
        <v>33</v>
      </c>
      <c r="B14" s="16">
        <v>34423</v>
      </c>
      <c r="C14" s="12" t="s">
        <v>24</v>
      </c>
      <c r="D14" s="12">
        <v>1994</v>
      </c>
      <c r="E14" s="24" t="s">
        <v>22</v>
      </c>
      <c r="F14" s="22" t="str">
        <f t="shared" si="0"/>
        <v>Jun1</v>
      </c>
      <c r="G14" s="22" t="str">
        <f>VLOOKUP('Ergebnis 1.BNWL 2012-13'!D14,Altersklassen!$A$4:$B$19,2,1)</f>
        <v>Jun1</v>
      </c>
      <c r="H14" s="15">
        <v>1</v>
      </c>
      <c r="I14" s="15">
        <v>5</v>
      </c>
      <c r="J14" s="15">
        <v>5</v>
      </c>
    </row>
    <row r="15" spans="1:10">
      <c r="A15" s="12" t="s">
        <v>26</v>
      </c>
      <c r="B15" s="16">
        <v>35522</v>
      </c>
      <c r="C15" s="12" t="s">
        <v>24</v>
      </c>
      <c r="D15" s="12">
        <v>1997</v>
      </c>
      <c r="E15" s="12" t="s">
        <v>20</v>
      </c>
      <c r="F15" s="22" t="str">
        <f t="shared" si="0"/>
        <v>J1</v>
      </c>
      <c r="G15" s="22" t="str">
        <f>VLOOKUP('Ergebnis 1.BNWL 2012-13'!D15,Altersklassen!$A$4:$B$19,2,1)</f>
        <v>J1</v>
      </c>
      <c r="H15" s="2">
        <v>1</v>
      </c>
      <c r="I15" s="2">
        <v>6</v>
      </c>
      <c r="J15" s="2">
        <v>6</v>
      </c>
    </row>
    <row r="16" spans="1:10">
      <c r="A16" s="22" t="s">
        <v>28</v>
      </c>
      <c r="B16" s="16">
        <v>34665</v>
      </c>
      <c r="C16" s="22" t="s">
        <v>29</v>
      </c>
      <c r="D16" s="12">
        <v>1994</v>
      </c>
      <c r="E16" s="22" t="s">
        <v>20</v>
      </c>
      <c r="F16" s="22" t="str">
        <f t="shared" si="0"/>
        <v>Jun1</v>
      </c>
      <c r="G16" s="22" t="str">
        <f>VLOOKUP('Ergebnis 1.BNWL 2012-13'!D16,Altersklassen!$A$4:$B$19,2,1)</f>
        <v>Jun1</v>
      </c>
      <c r="H16" s="15">
        <v>1</v>
      </c>
      <c r="I16" s="15">
        <v>7</v>
      </c>
      <c r="J16" s="2">
        <v>7</v>
      </c>
    </row>
    <row r="17" spans="1:11">
      <c r="A17" s="22" t="s">
        <v>34</v>
      </c>
      <c r="B17" s="16">
        <v>35498</v>
      </c>
      <c r="C17" s="22" t="s">
        <v>29</v>
      </c>
      <c r="D17" s="12">
        <v>1997</v>
      </c>
      <c r="E17" s="33" t="s">
        <v>20</v>
      </c>
      <c r="F17" s="22" t="str">
        <f t="shared" si="0"/>
        <v>J1</v>
      </c>
      <c r="G17" s="22" t="str">
        <f>VLOOKUP('Ergebnis 1.BNWL 2012-13'!D17,Altersklassen!$A$4:$B$19,2,1)</f>
        <v>J1</v>
      </c>
      <c r="H17" s="15">
        <v>1</v>
      </c>
      <c r="I17" s="15">
        <v>8</v>
      </c>
      <c r="J17" s="15">
        <v>8</v>
      </c>
    </row>
    <row r="18" spans="1:11">
      <c r="A18" s="28" t="s">
        <v>93</v>
      </c>
      <c r="B18" s="51">
        <v>35683</v>
      </c>
      <c r="C18" s="28" t="s">
        <v>24</v>
      </c>
      <c r="D18" s="28">
        <v>1997</v>
      </c>
      <c r="E18" s="28" t="s">
        <v>20</v>
      </c>
      <c r="F18" s="22" t="str">
        <f t="shared" si="0"/>
        <v>J1</v>
      </c>
      <c r="G18" s="22" t="str">
        <f>VLOOKUP('Ergebnis 1.BNWL 2012-13'!D18,Altersklassen!$A$4:$B$19,2,1)</f>
        <v>J1</v>
      </c>
      <c r="H18" s="2">
        <v>2</v>
      </c>
      <c r="I18" s="2">
        <v>1</v>
      </c>
      <c r="J18" s="2">
        <v>9</v>
      </c>
    </row>
    <row r="19" spans="1:11">
      <c r="A19" s="28" t="s">
        <v>30</v>
      </c>
      <c r="B19" s="52">
        <v>36053</v>
      </c>
      <c r="C19" s="28" t="s">
        <v>31</v>
      </c>
      <c r="D19" s="28">
        <v>1998</v>
      </c>
      <c r="E19" s="28" t="s">
        <v>20</v>
      </c>
      <c r="F19" s="22" t="str">
        <f t="shared" si="0"/>
        <v>S2</v>
      </c>
      <c r="G19" s="22" t="str">
        <f>VLOOKUP('Ergebnis 1.BNWL 2012-13'!D19,Altersklassen!$A$4:$B$19,2,1)</f>
        <v>S2</v>
      </c>
      <c r="H19" s="2">
        <v>2</v>
      </c>
      <c r="I19" s="2">
        <v>2</v>
      </c>
      <c r="J19" s="2">
        <v>10</v>
      </c>
    </row>
    <row r="20" spans="1:11">
      <c r="A20" s="24" t="s">
        <v>18</v>
      </c>
      <c r="B20" s="44">
        <v>37097</v>
      </c>
      <c r="C20" s="12" t="s">
        <v>19</v>
      </c>
      <c r="D20" s="12">
        <v>2001</v>
      </c>
      <c r="E20" s="33" t="s">
        <v>20</v>
      </c>
      <c r="F20" s="22" t="str">
        <f t="shared" si="0"/>
        <v>U1</v>
      </c>
      <c r="G20" s="22" t="str">
        <f>VLOOKUP('Ergebnis 1.BNWL 2012-13'!D20,Altersklassen!$A$4:$B$19,2,1)</f>
        <v>U1</v>
      </c>
      <c r="H20" s="2">
        <v>2</v>
      </c>
      <c r="I20" s="2">
        <v>3</v>
      </c>
      <c r="J20" s="2">
        <v>11</v>
      </c>
    </row>
    <row r="21" spans="1:11">
      <c r="A21" s="12" t="s">
        <v>21</v>
      </c>
      <c r="B21" s="16">
        <v>36024</v>
      </c>
      <c r="C21" s="12" t="s">
        <v>19</v>
      </c>
      <c r="D21" s="12">
        <v>1998</v>
      </c>
      <c r="E21" s="12" t="s">
        <v>22</v>
      </c>
      <c r="F21" s="22" t="str">
        <f t="shared" si="0"/>
        <v>S2</v>
      </c>
      <c r="G21" s="22" t="str">
        <f>VLOOKUP('Ergebnis 1.BNWL 2012-13'!D21,Altersklassen!$A$4:$B$19,2,1)</f>
        <v>S2</v>
      </c>
      <c r="H21" s="2">
        <v>2</v>
      </c>
      <c r="I21" s="2">
        <v>4</v>
      </c>
      <c r="J21" s="2">
        <v>12</v>
      </c>
      <c r="K21" s="2"/>
    </row>
    <row r="22" spans="1:11">
      <c r="A22" s="12" t="s">
        <v>32</v>
      </c>
      <c r="B22" s="11">
        <v>36660</v>
      </c>
      <c r="C22" s="12" t="s">
        <v>24</v>
      </c>
      <c r="D22" s="12">
        <v>2000</v>
      </c>
      <c r="E22" s="12" t="s">
        <v>22</v>
      </c>
      <c r="F22" s="22" t="str">
        <f t="shared" si="0"/>
        <v>U2</v>
      </c>
      <c r="G22" s="22" t="str">
        <f>VLOOKUP('Ergebnis 1.BNWL 2012-13'!D22,Altersklassen!$A$4:$B$19,2,1)</f>
        <v>U2</v>
      </c>
      <c r="H22" s="2">
        <v>2</v>
      </c>
      <c r="I22" s="2">
        <v>5</v>
      </c>
      <c r="J22" s="2">
        <v>13</v>
      </c>
    </row>
    <row r="23" spans="1:11">
      <c r="A23" s="28" t="s">
        <v>84</v>
      </c>
      <c r="B23" s="51">
        <v>36615</v>
      </c>
      <c r="C23" s="28" t="s">
        <v>24</v>
      </c>
      <c r="D23" s="28">
        <v>2000</v>
      </c>
      <c r="E23" s="28" t="s">
        <v>20</v>
      </c>
      <c r="F23" s="22" t="str">
        <f t="shared" si="0"/>
        <v>U2</v>
      </c>
      <c r="G23" s="22" t="str">
        <f>VLOOKUP('Ergebnis 1.BNWL 2012-13'!D23,Altersklassen!$A$4:$B$19,2,1)</f>
        <v>U2</v>
      </c>
      <c r="H23" s="2">
        <v>2</v>
      </c>
      <c r="I23" s="2">
        <v>6</v>
      </c>
      <c r="J23" s="2">
        <v>14</v>
      </c>
    </row>
    <row r="24" spans="1:11">
      <c r="A24" s="22" t="s">
        <v>41</v>
      </c>
      <c r="B24" s="16">
        <v>37204</v>
      </c>
      <c r="C24" s="22" t="s">
        <v>42</v>
      </c>
      <c r="D24" s="12">
        <v>2001</v>
      </c>
      <c r="E24" s="12" t="s">
        <v>20</v>
      </c>
      <c r="F24" s="22" t="str">
        <f t="shared" si="0"/>
        <v>U1</v>
      </c>
      <c r="G24" s="22" t="str">
        <f>VLOOKUP('Ergebnis 1.BNWL 2012-13'!D24,Altersklassen!$A$4:$B$19,2,1)</f>
        <v>U1</v>
      </c>
      <c r="H24" s="2">
        <v>2</v>
      </c>
      <c r="I24" s="2">
        <v>7</v>
      </c>
      <c r="J24" s="2">
        <v>15</v>
      </c>
      <c r="K24" s="2"/>
    </row>
    <row r="25" spans="1:11">
      <c r="A25" s="22" t="s">
        <v>52</v>
      </c>
      <c r="B25" s="16">
        <v>36275</v>
      </c>
      <c r="C25" s="22" t="s">
        <v>53</v>
      </c>
      <c r="D25" s="12">
        <v>1999</v>
      </c>
      <c r="E25" s="33" t="s">
        <v>20</v>
      </c>
      <c r="F25" s="22" t="str">
        <f t="shared" si="0"/>
        <v>S1</v>
      </c>
      <c r="G25" s="22" t="str">
        <f>VLOOKUP('Ergebnis 1.BNWL 2012-13'!D25,Altersklassen!$A$4:$B$19,2,1)</f>
        <v>S1</v>
      </c>
      <c r="H25" s="2">
        <v>2</v>
      </c>
      <c r="I25" s="2">
        <v>8</v>
      </c>
      <c r="J25" s="2">
        <v>16</v>
      </c>
    </row>
    <row r="26" spans="1:11">
      <c r="A26" s="28" t="s">
        <v>87</v>
      </c>
      <c r="B26" s="52">
        <v>37536</v>
      </c>
      <c r="C26" s="28" t="s">
        <v>24</v>
      </c>
      <c r="D26" s="28">
        <v>2002</v>
      </c>
      <c r="E26" s="28" t="s">
        <v>20</v>
      </c>
      <c r="F26" s="22" t="str">
        <f t="shared" si="0"/>
        <v>Mini</v>
      </c>
      <c r="G26" s="22" t="str">
        <f>VLOOKUP('Ergebnis 1.BNWL 2012-13'!D26,Altersklassen!$A$4:$B$19,2,1)</f>
        <v>Mini</v>
      </c>
      <c r="H26" s="2">
        <v>2</v>
      </c>
      <c r="I26" s="2">
        <v>9</v>
      </c>
      <c r="J26" s="2">
        <v>17</v>
      </c>
    </row>
    <row r="27" spans="1:11">
      <c r="A27" s="22" t="s">
        <v>111</v>
      </c>
      <c r="B27" s="16"/>
      <c r="C27" s="22" t="s">
        <v>91</v>
      </c>
      <c r="D27" s="12">
        <v>1996</v>
      </c>
      <c r="E27" s="22" t="s">
        <v>20</v>
      </c>
      <c r="F27" s="22" t="str">
        <f t="shared" si="0"/>
        <v>J2</v>
      </c>
      <c r="G27" s="22" t="str">
        <f>VLOOKUP('Ergebnis 1.BNWL 2012-13'!D27,Altersklassen!$A$4:$B$19,2,1)</f>
        <v>J2</v>
      </c>
      <c r="H27" s="2" t="s">
        <v>106</v>
      </c>
      <c r="I27" s="2">
        <v>1</v>
      </c>
      <c r="J27" s="2">
        <v>18</v>
      </c>
    </row>
    <row r="28" spans="1:11">
      <c r="A28" s="22" t="s">
        <v>112</v>
      </c>
      <c r="B28" s="16"/>
      <c r="C28" s="22" t="s">
        <v>91</v>
      </c>
      <c r="D28" s="12">
        <v>1998</v>
      </c>
      <c r="E28" s="33" t="s">
        <v>20</v>
      </c>
      <c r="F28" s="22" t="str">
        <f t="shared" si="0"/>
        <v>S2</v>
      </c>
      <c r="G28" s="22" t="str">
        <f>VLOOKUP('Ergebnis 1.BNWL 2012-13'!D28,Altersklassen!$A$4:$B$19,2,1)</f>
        <v>S2</v>
      </c>
      <c r="H28" s="2" t="s">
        <v>108</v>
      </c>
      <c r="I28" s="2">
        <v>2</v>
      </c>
      <c r="J28" s="2">
        <v>19</v>
      </c>
    </row>
    <row r="29" spans="1:11">
      <c r="A29" t="s">
        <v>47</v>
      </c>
      <c r="B29" s="11">
        <v>36682</v>
      </c>
      <c r="C29" t="s">
        <v>31</v>
      </c>
      <c r="D29">
        <v>2000</v>
      </c>
      <c r="E29" t="s">
        <v>20</v>
      </c>
      <c r="F29" s="22" t="str">
        <f t="shared" si="0"/>
        <v>U2</v>
      </c>
      <c r="G29" s="22" t="str">
        <f>VLOOKUP('Ergebnis 1.BNWL 2012-13'!D29,Altersklassen!$A$4:$B$19,2,1)</f>
        <v>U2</v>
      </c>
      <c r="H29" s="2" t="s">
        <v>107</v>
      </c>
      <c r="I29" s="2">
        <v>3</v>
      </c>
      <c r="J29" s="2">
        <v>20</v>
      </c>
    </row>
    <row r="30" spans="1:11">
      <c r="A30" t="s">
        <v>98</v>
      </c>
      <c r="B30" s="11">
        <v>36450</v>
      </c>
      <c r="C30" s="28" t="s">
        <v>43</v>
      </c>
      <c r="D30" s="28">
        <v>1999</v>
      </c>
      <c r="E30" s="28" t="s">
        <v>20</v>
      </c>
      <c r="F30" s="22" t="str">
        <f t="shared" si="0"/>
        <v>S1</v>
      </c>
      <c r="G30" s="22" t="str">
        <f>VLOOKUP('Ergebnis 1.BNWL 2012-13'!D30,Altersklassen!$A$4:$B$19,2,1)</f>
        <v>S1</v>
      </c>
      <c r="H30" s="2" t="s">
        <v>105</v>
      </c>
      <c r="I30" s="2">
        <v>4</v>
      </c>
      <c r="J30" s="2">
        <v>21</v>
      </c>
    </row>
    <row r="31" spans="1:11">
      <c r="A31" t="s">
        <v>97</v>
      </c>
      <c r="B31" s="11">
        <v>37376</v>
      </c>
      <c r="C31" s="28" t="s">
        <v>43</v>
      </c>
      <c r="D31" s="12">
        <v>2002</v>
      </c>
      <c r="E31" s="12" t="s">
        <v>20</v>
      </c>
      <c r="F31" s="22" t="str">
        <f t="shared" si="0"/>
        <v>Mini</v>
      </c>
      <c r="G31" s="22" t="str">
        <f>VLOOKUP('Ergebnis 1.BNWL 2012-13'!D31,Altersklassen!$A$4:$B$19,2,1)</f>
        <v>Mini</v>
      </c>
      <c r="H31" s="2" t="s">
        <v>108</v>
      </c>
      <c r="I31" s="2">
        <v>5</v>
      </c>
      <c r="J31" s="2">
        <v>22</v>
      </c>
    </row>
    <row r="32" spans="1:11">
      <c r="A32" s="28" t="s">
        <v>78</v>
      </c>
      <c r="B32" s="11">
        <v>37033</v>
      </c>
      <c r="C32" t="s">
        <v>42</v>
      </c>
      <c r="D32" s="28">
        <v>2001</v>
      </c>
      <c r="E32" t="s">
        <v>20</v>
      </c>
      <c r="F32" s="22" t="str">
        <f t="shared" si="0"/>
        <v>U1</v>
      </c>
      <c r="G32" s="22" t="str">
        <f>VLOOKUP('Ergebnis 1.BNWL 2012-13'!D32,Altersklassen!$A$4:$B$19,2,1)</f>
        <v>U1</v>
      </c>
      <c r="H32" s="2" t="s">
        <v>105</v>
      </c>
      <c r="I32" s="2">
        <v>6</v>
      </c>
      <c r="J32" s="2">
        <v>23</v>
      </c>
    </row>
    <row r="33" spans="1:10">
      <c r="A33" s="12" t="s">
        <v>54</v>
      </c>
      <c r="B33" s="16">
        <v>37784</v>
      </c>
      <c r="C33" s="12" t="s">
        <v>24</v>
      </c>
      <c r="D33" s="12">
        <v>2003</v>
      </c>
      <c r="E33" s="12" t="s">
        <v>22</v>
      </c>
      <c r="F33" s="22" t="str">
        <f t="shared" si="0"/>
        <v>Mini</v>
      </c>
      <c r="G33" s="22" t="str">
        <f>VLOOKUP('Ergebnis 1.BNWL 2012-13'!D33,Altersklassen!$A$4:$B$19,2,1)</f>
        <v>Mini</v>
      </c>
      <c r="H33" s="2" t="s">
        <v>106</v>
      </c>
      <c r="I33" s="2">
        <v>7</v>
      </c>
      <c r="J33" s="2">
        <v>24</v>
      </c>
    </row>
    <row r="34" spans="1:10">
      <c r="A34" t="s">
        <v>57</v>
      </c>
      <c r="B34" s="23">
        <v>36631</v>
      </c>
      <c r="C34" s="12" t="s">
        <v>43</v>
      </c>
      <c r="D34" s="12">
        <v>2000</v>
      </c>
      <c r="E34" s="12" t="s">
        <v>20</v>
      </c>
      <c r="F34" s="22" t="str">
        <f t="shared" si="0"/>
        <v>U2</v>
      </c>
      <c r="G34" s="22" t="str">
        <f>VLOOKUP('Ergebnis 1.BNWL 2012-13'!D34,Altersklassen!$A$4:$B$19,2,1)</f>
        <v>U2</v>
      </c>
      <c r="H34" s="2" t="s">
        <v>107</v>
      </c>
      <c r="I34" s="2">
        <v>8</v>
      </c>
      <c r="J34" s="2">
        <v>25</v>
      </c>
    </row>
    <row r="35" spans="1:10">
      <c r="A35" s="22" t="s">
        <v>96</v>
      </c>
      <c r="B35" s="30">
        <v>36433</v>
      </c>
      <c r="C35" s="28" t="s">
        <v>43</v>
      </c>
      <c r="D35" s="28">
        <v>1999</v>
      </c>
      <c r="E35" s="28" t="s">
        <v>20</v>
      </c>
      <c r="F35" s="22" t="str">
        <f t="shared" si="0"/>
        <v>S1</v>
      </c>
      <c r="G35" s="22" t="str">
        <f>VLOOKUP('Ergebnis 1.BNWL 2012-13'!D35,Altersklassen!$A$4:$B$19,2,1)</f>
        <v>S1</v>
      </c>
      <c r="H35" s="2" t="s">
        <v>105</v>
      </c>
      <c r="I35" s="2">
        <v>9</v>
      </c>
      <c r="J35" s="2">
        <v>26</v>
      </c>
    </row>
    <row r="36" spans="1:10">
      <c r="A36" s="28" t="s">
        <v>36</v>
      </c>
      <c r="B36" s="52">
        <v>36144</v>
      </c>
      <c r="C36" s="28" t="s">
        <v>37</v>
      </c>
      <c r="D36" s="28">
        <v>1998</v>
      </c>
      <c r="E36" s="28" t="s">
        <v>20</v>
      </c>
      <c r="F36" s="22" t="str">
        <f t="shared" si="0"/>
        <v>S2</v>
      </c>
      <c r="G36" s="22" t="str">
        <f>VLOOKUP('Ergebnis 1.BNWL 2012-13'!D36,Altersklassen!$A$4:$B$19,2,1)</f>
        <v>S2</v>
      </c>
      <c r="H36" s="2" t="s">
        <v>106</v>
      </c>
      <c r="I36" s="2">
        <v>10</v>
      </c>
      <c r="J36" s="2">
        <v>27</v>
      </c>
    </row>
    <row r="37" spans="1:10">
      <c r="A37" s="12" t="s">
        <v>55</v>
      </c>
      <c r="B37" s="11">
        <v>36988</v>
      </c>
      <c r="C37" s="12" t="s">
        <v>43</v>
      </c>
      <c r="D37" s="12">
        <v>2001</v>
      </c>
      <c r="E37" s="12" t="s">
        <v>20</v>
      </c>
      <c r="F37" s="22" t="str">
        <f t="shared" si="0"/>
        <v>U1</v>
      </c>
      <c r="G37" s="22" t="str">
        <f>VLOOKUP('Ergebnis 1.BNWL 2012-13'!D37,Altersklassen!$A$4:$B$19,2,1)</f>
        <v>U1</v>
      </c>
      <c r="H37" s="2" t="s">
        <v>108</v>
      </c>
      <c r="I37" s="2">
        <v>11</v>
      </c>
      <c r="J37" s="2">
        <v>28</v>
      </c>
    </row>
    <row r="38" spans="1:10">
      <c r="A38" s="22" t="s">
        <v>102</v>
      </c>
      <c r="B38" s="11">
        <v>36834</v>
      </c>
      <c r="C38" s="28" t="s">
        <v>43</v>
      </c>
      <c r="D38" s="12">
        <v>2000</v>
      </c>
      <c r="E38" s="12" t="s">
        <v>22</v>
      </c>
      <c r="F38" s="22" t="str">
        <f t="shared" si="0"/>
        <v>U2</v>
      </c>
      <c r="G38" s="22" t="str">
        <f>VLOOKUP('Ergebnis 1.BNWL 2012-13'!D38,Altersklassen!$A$4:$B$19,2,1)</f>
        <v>U2</v>
      </c>
      <c r="H38" s="2" t="s">
        <v>107</v>
      </c>
      <c r="I38" s="2">
        <v>12</v>
      </c>
      <c r="J38" s="2">
        <v>29</v>
      </c>
    </row>
    <row r="39" spans="1:10">
      <c r="A39" s="28" t="s">
        <v>50</v>
      </c>
      <c r="B39" s="52">
        <v>36306</v>
      </c>
      <c r="C39" s="28" t="s">
        <v>51</v>
      </c>
      <c r="D39" s="28">
        <v>1999</v>
      </c>
      <c r="E39" s="28" t="s">
        <v>20</v>
      </c>
      <c r="F39" s="22" t="str">
        <f t="shared" si="0"/>
        <v>S1</v>
      </c>
      <c r="G39" s="22" t="str">
        <f>VLOOKUP('Ergebnis 1.BNWL 2012-13'!D39,Altersklassen!$A$4:$B$19,2,1)</f>
        <v>S1</v>
      </c>
      <c r="H39" s="2" t="s">
        <v>108</v>
      </c>
      <c r="I39" s="2">
        <v>13</v>
      </c>
      <c r="J39" s="2">
        <v>30</v>
      </c>
    </row>
    <row r="40" spans="1:10">
      <c r="A40" s="28" t="s">
        <v>95</v>
      </c>
      <c r="B40" s="54">
        <v>35648</v>
      </c>
      <c r="C40" s="28" t="s">
        <v>24</v>
      </c>
      <c r="D40" s="28">
        <v>1997</v>
      </c>
      <c r="E40" s="28" t="s">
        <v>22</v>
      </c>
      <c r="F40" s="22" t="str">
        <f t="shared" si="0"/>
        <v>J1</v>
      </c>
      <c r="G40" s="22" t="str">
        <f>VLOOKUP('Ergebnis 1.BNWL 2012-13'!D40,Altersklassen!$A$4:$B$19,2,1)</f>
        <v>J1</v>
      </c>
      <c r="H40" s="2" t="s">
        <v>105</v>
      </c>
      <c r="I40" s="2">
        <v>14</v>
      </c>
      <c r="J40" s="2">
        <v>31</v>
      </c>
    </row>
    <row r="41" spans="1:10">
      <c r="A41" s="22" t="s">
        <v>99</v>
      </c>
      <c r="B41" s="11">
        <v>37006</v>
      </c>
      <c r="C41" s="28" t="s">
        <v>43</v>
      </c>
      <c r="D41" s="12">
        <v>2001</v>
      </c>
      <c r="E41" s="12" t="s">
        <v>20</v>
      </c>
      <c r="F41" s="22" t="str">
        <f t="shared" si="0"/>
        <v>U1</v>
      </c>
      <c r="G41" s="22" t="str">
        <f>VLOOKUP('Ergebnis 1.BNWL 2012-13'!D41,Altersklassen!$A$4:$B$19,2,1)</f>
        <v>U1</v>
      </c>
      <c r="H41" s="2" t="s">
        <v>107</v>
      </c>
      <c r="I41" s="2">
        <v>15</v>
      </c>
      <c r="J41" s="2">
        <v>32</v>
      </c>
    </row>
    <row r="42" spans="1:10">
      <c r="A42" s="22" t="s">
        <v>104</v>
      </c>
      <c r="B42" s="11">
        <v>36249</v>
      </c>
      <c r="C42" s="28" t="s">
        <v>43</v>
      </c>
      <c r="D42" s="28">
        <v>1999</v>
      </c>
      <c r="E42" s="22" t="s">
        <v>22</v>
      </c>
      <c r="F42" s="22" t="str">
        <f t="shared" si="0"/>
        <v>S1</v>
      </c>
      <c r="G42" s="22" t="str">
        <f>VLOOKUP('Ergebnis 1.BNWL 2012-13'!D42,Altersklassen!$A$4:$B$19,2,1)</f>
        <v>S1</v>
      </c>
      <c r="H42" s="2" t="s">
        <v>106</v>
      </c>
      <c r="I42" s="2">
        <v>16</v>
      </c>
      <c r="J42" s="2">
        <v>33</v>
      </c>
    </row>
    <row r="43" spans="1:10">
      <c r="A43" s="12" t="s">
        <v>92</v>
      </c>
      <c r="B43" s="16">
        <v>37786</v>
      </c>
      <c r="C43" s="12" t="s">
        <v>24</v>
      </c>
      <c r="D43" s="12">
        <v>2003</v>
      </c>
      <c r="E43" s="12" t="s">
        <v>22</v>
      </c>
      <c r="F43" s="22" t="str">
        <f t="shared" si="0"/>
        <v>Mini</v>
      </c>
      <c r="G43" s="22" t="str">
        <f>VLOOKUP('Ergebnis 1.BNWL 2012-13'!D43,Altersklassen!$A$4:$B$19,2,1)</f>
        <v>Mini</v>
      </c>
      <c r="H43" s="2" t="s">
        <v>107</v>
      </c>
      <c r="I43" s="2">
        <v>17</v>
      </c>
      <c r="J43" s="2">
        <v>34</v>
      </c>
    </row>
    <row r="44" spans="1:10">
      <c r="A44" s="22" t="s">
        <v>100</v>
      </c>
      <c r="B44" s="11">
        <v>37400</v>
      </c>
      <c r="C44" s="28" t="s">
        <v>43</v>
      </c>
      <c r="D44" s="12">
        <v>2002</v>
      </c>
      <c r="E44" s="12" t="s">
        <v>20</v>
      </c>
      <c r="F44" s="22" t="str">
        <f t="shared" si="0"/>
        <v>Mini</v>
      </c>
      <c r="G44" s="22" t="str">
        <f>VLOOKUP('Ergebnis 1.BNWL 2012-13'!D44,Altersklassen!$A$4:$B$19,2,1)</f>
        <v>Mini</v>
      </c>
      <c r="H44" s="2" t="s">
        <v>106</v>
      </c>
      <c r="I44" s="2">
        <v>18</v>
      </c>
      <c r="J44" s="2">
        <v>35</v>
      </c>
    </row>
    <row r="45" spans="1:10">
      <c r="A45" s="22" t="s">
        <v>103</v>
      </c>
      <c r="B45" s="11">
        <v>36402</v>
      </c>
      <c r="C45" s="28" t="s">
        <v>43</v>
      </c>
      <c r="D45" s="28">
        <v>1999</v>
      </c>
      <c r="E45" s="22" t="s">
        <v>22</v>
      </c>
      <c r="F45" s="22" t="str">
        <f t="shared" si="0"/>
        <v>S1</v>
      </c>
      <c r="G45" s="22" t="str">
        <f>VLOOKUP('Ergebnis 1.BNWL 2012-13'!D45,Altersklassen!$A$4:$B$19,2,1)</f>
        <v>S1</v>
      </c>
      <c r="H45" s="2" t="s">
        <v>105</v>
      </c>
      <c r="I45" s="2">
        <v>19</v>
      </c>
      <c r="J45" s="2">
        <v>36</v>
      </c>
    </row>
    <row r="46" spans="1:10">
      <c r="A46" s="22" t="s">
        <v>101</v>
      </c>
      <c r="B46" s="11">
        <v>37486</v>
      </c>
      <c r="C46" s="28" t="s">
        <v>43</v>
      </c>
      <c r="D46" s="12">
        <v>2002</v>
      </c>
      <c r="E46" s="12" t="s">
        <v>20</v>
      </c>
      <c r="F46" s="22" t="str">
        <f t="shared" si="0"/>
        <v>Mini</v>
      </c>
      <c r="G46" s="22" t="str">
        <f>VLOOKUP('Ergebnis 1.BNWL 2012-13'!D46,Altersklassen!$A$4:$B$19,2,1)</f>
        <v>Mini</v>
      </c>
      <c r="H46" s="2" t="s">
        <v>108</v>
      </c>
      <c r="I46" s="2">
        <v>20</v>
      </c>
      <c r="J46" s="2">
        <v>36</v>
      </c>
    </row>
    <row r="47" spans="1:10">
      <c r="F47" s="22" t="str">
        <f t="shared" si="0"/>
        <v/>
      </c>
      <c r="G47" s="22" t="e">
        <f>VLOOKUP('Ergebnis 1.BNWL 2012-13'!D47,Altersklassen!$A$4:$B$19,2,1)</f>
        <v>#N/A</v>
      </c>
    </row>
    <row r="48" spans="1:10">
      <c r="F48" s="22" t="str">
        <f t="shared" si="0"/>
        <v/>
      </c>
      <c r="G48" s="22" t="e">
        <f>VLOOKUP('Ergebnis 1.BNWL 2012-13'!D48,Altersklassen!$A$4:$B$19,2,1)</f>
        <v>#N/A</v>
      </c>
    </row>
    <row r="49" spans="6:7">
      <c r="F49" s="22" t="str">
        <f t="shared" si="0"/>
        <v/>
      </c>
      <c r="G49" s="22" t="e">
        <f>VLOOKUP('Ergebnis 1.BNWL 2012-13'!D49,Altersklassen!$A$4:$B$19,2,1)</f>
        <v>#N/A</v>
      </c>
    </row>
    <row r="50" spans="6:7">
      <c r="G50" s="22" t="e">
        <f>VLOOKUP('Ergebnis 1.BNWL 2012-13'!D50,Altersklassen!$A$4:$B$19,2,1)</f>
        <v>#N/A</v>
      </c>
    </row>
    <row r="51" spans="6:7">
      <c r="G51" s="22" t="e">
        <f>VLOOKUP('Ergebnis 1.BNWL 2012-13'!D51,Altersklassen!$A$4:$B$19,2,1)</f>
        <v>#N/A</v>
      </c>
    </row>
    <row r="52" spans="6:7">
      <c r="G52" s="22" t="e">
        <f>VLOOKUP('Ergebnis 1.BNWL 2012-13'!D52,Altersklassen!$A$4:$B$19,2,1)</f>
        <v>#N/A</v>
      </c>
    </row>
    <row r="53" spans="6:7">
      <c r="G53" s="22" t="e">
        <f>VLOOKUP('Ergebnis 1.BNWL 2012-13'!D53,Altersklassen!$A$4:$B$19,2,1)</f>
        <v>#N/A</v>
      </c>
    </row>
    <row r="54" spans="6:7">
      <c r="G54" s="22" t="e">
        <f>VLOOKUP('Ergebnis 1.BNWL 2012-13'!D54,Altersklassen!$A$4:$B$19,2,1)</f>
        <v>#N/A</v>
      </c>
    </row>
    <row r="55" spans="6:7">
      <c r="G55" s="22" t="e">
        <f>VLOOKUP('Ergebnis 1.BNWL 2012-13'!D55,Altersklassen!$A$4:$B$19,2,1)</f>
        <v>#N/A</v>
      </c>
    </row>
    <row r="56" spans="6:7">
      <c r="G56" s="22" t="e">
        <f>VLOOKUP('Ergebnis 1.BNWL 2012-13'!D56,Altersklassen!$A$4:$B$19,2,1)</f>
        <v>#N/A</v>
      </c>
    </row>
    <row r="57" spans="6:7">
      <c r="G57" s="22" t="e">
        <f>VLOOKUP('Ergebnis 1.BNWL 2012-13'!D57,Altersklassen!$A$4:$B$19,2,1)</f>
        <v>#N/A</v>
      </c>
    </row>
    <row r="58" spans="6:7">
      <c r="G58" s="22" t="e">
        <f>VLOOKUP('Ergebnis 1.BNWL 2012-13'!D58,Altersklassen!$A$4:$B$19,2,1)</f>
        <v>#N/A</v>
      </c>
    </row>
    <row r="59" spans="6:7">
      <c r="G59" s="22" t="e">
        <f>VLOOKUP('Ergebnis 1.BNWL 2012-13'!D59,Altersklassen!$A$4:$B$19,2,1)</f>
        <v>#N/A</v>
      </c>
    </row>
    <row r="60" spans="6:7">
      <c r="G60" s="22" t="e">
        <f>VLOOKUP('Ergebnis 1.BNWL 2012-13'!D60,Altersklassen!$A$4:$B$19,2,1)</f>
        <v>#N/A</v>
      </c>
    </row>
    <row r="61" spans="6:7">
      <c r="G61" s="22" t="e">
        <f>VLOOKUP('Ergebnis 1.BNWL 2012-13'!D61,Altersklassen!$A$4:$B$19,2,1)</f>
        <v>#N/A</v>
      </c>
    </row>
    <row r="62" spans="6:7">
      <c r="G62" s="22" t="e">
        <f>VLOOKUP('Ergebnis 1.BNWL 2012-13'!D62,Altersklassen!$A$4:$B$19,2,1)</f>
        <v>#N/A</v>
      </c>
    </row>
    <row r="63" spans="6:7">
      <c r="G63" s="22" t="e">
        <f>VLOOKUP('Ergebnis 1.BNWL 2012-13'!D63,Altersklassen!$A$4:$B$19,2,1)</f>
        <v>#N/A</v>
      </c>
    </row>
    <row r="64" spans="6:7">
      <c r="G64" s="22" t="e">
        <f>VLOOKUP('Ergebnis 1.BNWL 2012-13'!D64,Altersklassen!$A$4:$B$19,2,1)</f>
        <v>#N/A</v>
      </c>
    </row>
    <row r="65" spans="7:7">
      <c r="G65" s="22" t="e">
        <f>VLOOKUP('Ergebnis 1.BNWL 2012-13'!D65,Altersklassen!$A$4:$B$19,2,1)</f>
        <v>#N/A</v>
      </c>
    </row>
    <row r="66" spans="7:7">
      <c r="G66" s="22" t="e">
        <f>VLOOKUP('Ergebnis 1.BNWL 2012-13'!D66,Altersklassen!$A$4:$B$19,2,1)</f>
        <v>#N/A</v>
      </c>
    </row>
    <row r="67" spans="7:7">
      <c r="G67" s="22" t="e">
        <f>VLOOKUP('Ergebnis 1.BNWL 2012-13'!D67,Altersklassen!$A$4:$B$19,2,1)</f>
        <v>#N/A</v>
      </c>
    </row>
    <row r="68" spans="7:7">
      <c r="G68" s="22" t="e">
        <f>VLOOKUP('Ergebnis 1.BNWL 2012-13'!D68,Altersklassen!$A$4:$B$19,2,1)</f>
        <v>#N/A</v>
      </c>
    </row>
    <row r="69" spans="7:7">
      <c r="G69" s="22" t="e">
        <f>VLOOKUP('Ergebnis 1.BNWL 2012-13'!D69,Altersklassen!$A$4:$B$19,2,1)</f>
        <v>#N/A</v>
      </c>
    </row>
    <row r="70" spans="7:7">
      <c r="G70" s="22" t="e">
        <f>VLOOKUP('Ergebnis 1.BNWL 2012-13'!D70,Altersklassen!$A$4:$B$19,2,1)</f>
        <v>#N/A</v>
      </c>
    </row>
    <row r="71" spans="7:7">
      <c r="G71" s="22" t="e">
        <f>VLOOKUP('Ergebnis 1.BNWL 2012-13'!D71,Altersklassen!$A$4:$B$19,2,1)</f>
        <v>#N/A</v>
      </c>
    </row>
    <row r="72" spans="7:7">
      <c r="G72" s="22" t="e">
        <f>VLOOKUP('Ergebnis 1.BNWL 2012-13'!D72,Altersklassen!$A$4:$B$19,2,1)</f>
        <v>#N/A</v>
      </c>
    </row>
    <row r="73" spans="7:7">
      <c r="G73" s="22" t="e">
        <f>VLOOKUP('Ergebnis 1.BNWL 2012-13'!D73,Altersklassen!$A$4:$B$19,2,1)</f>
        <v>#N/A</v>
      </c>
    </row>
    <row r="74" spans="7:7">
      <c r="G74" s="22" t="e">
        <f>VLOOKUP('Ergebnis 1.BNWL 2012-13'!D74,Altersklassen!$A$4:$B$19,2,1)</f>
        <v>#N/A</v>
      </c>
    </row>
  </sheetData>
  <sheetProtection selectLockedCells="1" selectUnlockedCells="1"/>
  <mergeCells count="1">
    <mergeCell ref="A2:F5"/>
  </mergeCells>
  <phoneticPr fontId="7" type="noConversion"/>
  <pageMargins left="0.55000000000000004" right="0.78740157480314965" top="0.61" bottom="1.0236220472440944" header="0.37" footer="0.78740157480314965"/>
  <pageSetup paperSize="9" scale="91" orientation="portrait" useFirstPageNumber="1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G38"/>
  <sheetViews>
    <sheetView zoomScaleNormal="100" zoomScaleSheetLayoutView="100" workbookViewId="0">
      <selection activeCell="A27" sqref="A27:E27"/>
    </sheetView>
  </sheetViews>
  <sheetFormatPr baseColWidth="10" defaultRowHeight="12.75" outlineLevelCol="1"/>
  <cols>
    <col min="1" max="1" width="21.42578125" customWidth="1"/>
    <col min="2" max="2" width="12" customWidth="1"/>
    <col min="3" max="3" width="8.140625" customWidth="1"/>
    <col min="4" max="4" width="6" customWidth="1"/>
    <col min="5" max="5" width="5" customWidth="1"/>
    <col min="6" max="6" width="9" customWidth="1"/>
    <col min="7" max="15" width="11.42578125" hidden="1" customWidth="1" outlineLevel="1"/>
    <col min="16" max="16" width="11.42578125" style="1" hidden="1" customWidth="1" outlineLevel="1"/>
    <col min="17" max="27" width="11.42578125" hidden="1" customWidth="1" outlineLevel="1"/>
    <col min="28" max="28" width="11.42578125" style="1" hidden="1" customWidth="1" outlineLevel="1"/>
    <col min="29" max="29" width="11.42578125" hidden="1" customWidth="1" outlineLevel="1"/>
    <col min="30" max="30" width="11.42578125" style="2" hidden="1" customWidth="1" outlineLevel="1"/>
    <col min="31" max="31" width="11.42578125" hidden="1" customWidth="1" outlineLevel="1"/>
    <col min="32" max="32" width="11.42578125" style="2" hidden="1" customWidth="1" outlineLevel="1"/>
    <col min="33" max="37" width="11.42578125" hidden="1" customWidth="1" outlineLevel="1"/>
    <col min="38" max="38" width="11.42578125" style="3" hidden="1" customWidth="1" outlineLevel="1"/>
    <col min="39" max="44" width="11.42578125" hidden="1" customWidth="1" outlineLevel="1"/>
    <col min="45" max="47" width="11.42578125" hidden="1" customWidth="1"/>
    <col min="48" max="48" width="10.85546875" hidden="1" customWidth="1"/>
    <col min="49" max="49" width="10.140625" style="2" hidden="1" customWidth="1"/>
    <col min="50" max="50" width="9.5703125" hidden="1" customWidth="1"/>
    <col min="51" max="56" width="11.42578125" hidden="1" customWidth="1"/>
  </cols>
  <sheetData>
    <row r="2" spans="1:59" ht="12.75" customHeight="1">
      <c r="A2" s="57"/>
      <c r="B2" s="57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</row>
    <row r="3" spans="1:59" ht="12.75" customHeight="1">
      <c r="A3" s="57"/>
      <c r="B3" s="57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</row>
    <row r="4" spans="1:59" ht="12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</row>
    <row r="5" spans="1:59" ht="12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</row>
    <row r="6" spans="1:59">
      <c r="AF6"/>
    </row>
    <row r="7" spans="1:59" ht="15.75">
      <c r="A7" s="4" t="s">
        <v>88</v>
      </c>
      <c r="B7" s="5" t="s">
        <v>66</v>
      </c>
      <c r="AF7"/>
    </row>
    <row r="8" spans="1:59" ht="5.25" customHeight="1">
      <c r="B8" s="6"/>
    </row>
    <row r="9" spans="1:59" ht="25.5" customHeight="1">
      <c r="A9" s="7" t="s">
        <v>0</v>
      </c>
      <c r="B9" s="7" t="s">
        <v>1</v>
      </c>
      <c r="C9" s="7" t="s">
        <v>2</v>
      </c>
      <c r="D9" s="8" t="s">
        <v>3</v>
      </c>
      <c r="E9" s="8" t="s">
        <v>4</v>
      </c>
      <c r="F9" s="8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7</v>
      </c>
      <c r="M9" s="7" t="s">
        <v>8</v>
      </c>
      <c r="N9" s="7" t="s">
        <v>11</v>
      </c>
      <c r="O9" s="7" t="s">
        <v>10</v>
      </c>
      <c r="P9" s="7" t="s">
        <v>7</v>
      </c>
      <c r="Q9" s="7" t="s">
        <v>12</v>
      </c>
      <c r="R9" s="7" t="s">
        <v>13</v>
      </c>
      <c r="S9" s="7" t="s">
        <v>7</v>
      </c>
      <c r="T9" s="7" t="s">
        <v>12</v>
      </c>
      <c r="U9" s="7" t="s">
        <v>14</v>
      </c>
      <c r="V9" s="7" t="s">
        <v>7</v>
      </c>
      <c r="W9" s="7" t="s">
        <v>12</v>
      </c>
      <c r="X9" s="7" t="s">
        <v>9</v>
      </c>
      <c r="Y9" s="7" t="s">
        <v>7</v>
      </c>
      <c r="Z9" s="7" t="s">
        <v>12</v>
      </c>
      <c r="AA9" s="7" t="s">
        <v>15</v>
      </c>
      <c r="AB9" s="7" t="s">
        <v>7</v>
      </c>
      <c r="AC9" s="7" t="s">
        <v>12</v>
      </c>
      <c r="AD9" s="8" t="s">
        <v>16</v>
      </c>
      <c r="AE9" s="8" t="s">
        <v>10</v>
      </c>
      <c r="AF9" s="8" t="s">
        <v>7</v>
      </c>
      <c r="AG9" s="7" t="s">
        <v>12</v>
      </c>
      <c r="AH9" s="8" t="s">
        <v>14</v>
      </c>
      <c r="AI9" s="8" t="s">
        <v>17</v>
      </c>
      <c r="AJ9" s="8" t="s">
        <v>7</v>
      </c>
      <c r="AK9" s="8" t="s">
        <v>12</v>
      </c>
      <c r="AL9" s="8" t="s">
        <v>9</v>
      </c>
      <c r="AM9" s="8" t="s">
        <v>7</v>
      </c>
      <c r="AN9" s="8" t="s">
        <v>12</v>
      </c>
      <c r="AO9" s="8" t="s">
        <v>15</v>
      </c>
      <c r="AP9" s="9" t="s">
        <v>17</v>
      </c>
      <c r="AQ9" s="8" t="s">
        <v>7</v>
      </c>
      <c r="AR9" s="8" t="s">
        <v>12</v>
      </c>
      <c r="AS9" s="8" t="s">
        <v>13</v>
      </c>
      <c r="AT9" s="8" t="s">
        <v>7</v>
      </c>
      <c r="AU9" s="8" t="s">
        <v>12</v>
      </c>
      <c r="AV9" s="8" t="s">
        <v>9</v>
      </c>
      <c r="AW9" s="8" t="s">
        <v>7</v>
      </c>
      <c r="AX9" s="31" t="s">
        <v>12</v>
      </c>
      <c r="AY9" s="32" t="s">
        <v>45</v>
      </c>
      <c r="AZ9" s="32" t="s">
        <v>11</v>
      </c>
      <c r="BA9" s="32" t="s">
        <v>7</v>
      </c>
      <c r="BB9" s="32" t="s">
        <v>12</v>
      </c>
      <c r="BC9" s="32" t="s">
        <v>45</v>
      </c>
      <c r="BD9" s="49"/>
      <c r="BE9" s="32" t="s">
        <v>16</v>
      </c>
      <c r="BF9" s="32" t="s">
        <v>7</v>
      </c>
      <c r="BG9" s="32" t="s">
        <v>12</v>
      </c>
    </row>
    <row r="10" spans="1:59">
      <c r="A10" s="28" t="s">
        <v>83</v>
      </c>
      <c r="B10" s="52">
        <v>35716</v>
      </c>
      <c r="C10" s="28" t="s">
        <v>24</v>
      </c>
      <c r="D10" s="28">
        <v>1997</v>
      </c>
      <c r="E10" s="28" t="s">
        <v>20</v>
      </c>
      <c r="F10" s="22" t="str">
        <f t="shared" ref="F10:F38" si="0">IF(D10&gt;1990,BD10,"")</f>
        <v>J1</v>
      </c>
      <c r="G10" s="45"/>
      <c r="H10" s="45"/>
      <c r="I10" s="45"/>
      <c r="J10" s="27"/>
      <c r="K10" s="22"/>
      <c r="L10" s="21"/>
      <c r="M10" s="22"/>
      <c r="N10" s="22"/>
      <c r="O10" s="22"/>
      <c r="P10" s="27"/>
      <c r="Q10" s="33"/>
      <c r="R10" s="22"/>
      <c r="S10" s="33"/>
      <c r="T10" s="33"/>
      <c r="U10" s="33"/>
      <c r="V10" s="33"/>
      <c r="W10" s="33"/>
      <c r="X10" s="33"/>
      <c r="Y10" s="33"/>
      <c r="Z10" s="33"/>
      <c r="AA10" s="46"/>
      <c r="AB10" s="46"/>
      <c r="AC10" s="46"/>
      <c r="AD10" s="33"/>
      <c r="AE10" s="33"/>
      <c r="AF10" s="33"/>
      <c r="AG10" s="33"/>
      <c r="AH10" s="45"/>
      <c r="AI10" s="33"/>
      <c r="AJ10" s="46"/>
      <c r="AK10" s="46"/>
      <c r="AL10" s="13"/>
      <c r="AM10" s="46"/>
      <c r="AN10" s="14"/>
      <c r="AO10" s="14"/>
      <c r="AP10" s="33"/>
      <c r="AQ10" s="14"/>
      <c r="AR10" s="46"/>
      <c r="AS10" s="33"/>
      <c r="AT10" s="33"/>
      <c r="AU10" s="33"/>
      <c r="AV10" s="46"/>
      <c r="AW10" s="46"/>
      <c r="AX10" s="46"/>
      <c r="AY10" s="33"/>
      <c r="AZ10" s="46" t="s">
        <v>27</v>
      </c>
      <c r="BA10" s="2" t="s">
        <v>27</v>
      </c>
      <c r="BB10" s="2" t="s">
        <v>27</v>
      </c>
      <c r="BD10" s="22" t="str">
        <f>VLOOKUP('Ergebnis 4.BNWL_2011_12'!D10,Altersklassen!$A$4:$B$19,2,1)</f>
        <v>J1</v>
      </c>
      <c r="BE10" s="15">
        <v>1</v>
      </c>
      <c r="BF10" s="2">
        <v>1</v>
      </c>
      <c r="BG10">
        <f t="shared" ref="BG10:BG28" si="1">(BE10-1)*9+BF10</f>
        <v>1</v>
      </c>
    </row>
    <row r="11" spans="1:59">
      <c r="A11" s="12" t="s">
        <v>33</v>
      </c>
      <c r="B11" s="16">
        <v>34423</v>
      </c>
      <c r="C11" s="12" t="s">
        <v>24</v>
      </c>
      <c r="D11" s="12">
        <v>1994</v>
      </c>
      <c r="E11" s="24" t="s">
        <v>22</v>
      </c>
      <c r="F11" s="22" t="str">
        <f t="shared" si="0"/>
        <v>Jun1</v>
      </c>
      <c r="P11"/>
      <c r="AB11"/>
      <c r="AD11"/>
      <c r="AF11"/>
      <c r="AL11"/>
      <c r="AV11" s="2"/>
      <c r="AX11" s="2"/>
      <c r="AZ11" s="2">
        <v>1</v>
      </c>
      <c r="BA11" s="2">
        <v>1</v>
      </c>
      <c r="BB11" s="2">
        <v>1</v>
      </c>
      <c r="BD11" s="22" t="str">
        <f>VLOOKUP('Ergebnis 4.BNWL_2011_12'!D11,Altersklassen!$A$4:$B$19,2,1)</f>
        <v>Jun1</v>
      </c>
      <c r="BE11" s="15">
        <v>1</v>
      </c>
      <c r="BF11" s="15">
        <v>2</v>
      </c>
      <c r="BG11">
        <f t="shared" si="1"/>
        <v>2</v>
      </c>
    </row>
    <row r="12" spans="1:59">
      <c r="A12" s="12" t="s">
        <v>26</v>
      </c>
      <c r="B12" s="16">
        <v>35522</v>
      </c>
      <c r="C12" s="12" t="s">
        <v>24</v>
      </c>
      <c r="D12" s="12">
        <v>1997</v>
      </c>
      <c r="E12" s="12" t="s">
        <v>20</v>
      </c>
      <c r="F12" s="22" t="str">
        <f t="shared" si="0"/>
        <v>J1</v>
      </c>
      <c r="G12" s="1"/>
      <c r="H12" s="1"/>
      <c r="I12" s="1"/>
      <c r="J12" s="1"/>
      <c r="L12" s="17"/>
      <c r="M12" s="10"/>
      <c r="N12" s="18"/>
      <c r="O12" s="18"/>
      <c r="P12" s="17"/>
      <c r="Q12" s="18"/>
      <c r="R12" s="19"/>
      <c r="S12" s="17"/>
      <c r="U12" s="18"/>
      <c r="V12" s="18"/>
      <c r="AA12" s="20"/>
      <c r="AB12" s="20"/>
      <c r="AC12" s="2"/>
      <c r="AG12" s="2"/>
      <c r="AH12" s="1"/>
      <c r="AJ12" s="2"/>
      <c r="AK12" s="2"/>
      <c r="AL12" s="13"/>
      <c r="AM12" s="2"/>
      <c r="AN12" s="14"/>
      <c r="AO12" s="14"/>
      <c r="AQ12" s="14"/>
      <c r="AR12" s="2"/>
      <c r="AS12" s="15"/>
      <c r="AT12" s="2"/>
      <c r="AU12" s="2"/>
      <c r="AV12" s="2"/>
      <c r="AX12" s="2"/>
      <c r="AZ12" s="2">
        <v>1</v>
      </c>
      <c r="BA12" s="2">
        <v>3</v>
      </c>
      <c r="BB12" s="2">
        <v>3</v>
      </c>
      <c r="BD12" s="22" t="str">
        <f>VLOOKUP('Ergebnis 4.BNWL_2011_12'!D12,Altersklassen!$A$4:$B$19,2,1)</f>
        <v>J1</v>
      </c>
      <c r="BE12" s="15">
        <v>1</v>
      </c>
      <c r="BF12" s="15">
        <v>3</v>
      </c>
      <c r="BG12">
        <f t="shared" si="1"/>
        <v>3</v>
      </c>
    </row>
    <row r="13" spans="1:59">
      <c r="A13" s="12" t="s">
        <v>25</v>
      </c>
      <c r="B13" s="11">
        <v>35209</v>
      </c>
      <c r="C13" s="12" t="s">
        <v>24</v>
      </c>
      <c r="D13" s="12">
        <v>1996</v>
      </c>
      <c r="E13" s="12" t="s">
        <v>20</v>
      </c>
      <c r="F13" s="22" t="str">
        <f t="shared" si="0"/>
        <v>J2</v>
      </c>
      <c r="K13" s="12"/>
      <c r="M13" s="10"/>
      <c r="N13" s="18"/>
      <c r="R13" s="2"/>
      <c r="AA13" s="2"/>
      <c r="AB13" s="2"/>
      <c r="AC13" s="2"/>
      <c r="AG13" s="2"/>
      <c r="AL13" s="13"/>
      <c r="AM13" s="2"/>
      <c r="AN13" s="14"/>
      <c r="AO13" s="14"/>
      <c r="AQ13" s="14"/>
      <c r="AR13" s="2"/>
      <c r="AV13" s="2"/>
      <c r="AX13" s="2"/>
      <c r="AZ13" s="2">
        <v>1</v>
      </c>
      <c r="BA13" s="2">
        <v>4</v>
      </c>
      <c r="BB13" s="2">
        <v>4</v>
      </c>
      <c r="BD13" s="22" t="str">
        <f>VLOOKUP('Ergebnis 4.BNWL_2011_12'!D13,Altersklassen!$A$4:$B$19,2,1)</f>
        <v>J2</v>
      </c>
      <c r="BE13" s="15">
        <v>1</v>
      </c>
      <c r="BF13" s="15">
        <v>4</v>
      </c>
      <c r="BG13">
        <f t="shared" si="1"/>
        <v>4</v>
      </c>
    </row>
    <row r="14" spans="1:59">
      <c r="A14" s="22" t="s">
        <v>28</v>
      </c>
      <c r="B14" s="16">
        <v>34665</v>
      </c>
      <c r="C14" s="22" t="s">
        <v>29</v>
      </c>
      <c r="D14" s="12">
        <v>1994</v>
      </c>
      <c r="E14" s="22" t="s">
        <v>20</v>
      </c>
      <c r="F14" s="22" t="str">
        <f t="shared" si="0"/>
        <v>Jun1</v>
      </c>
      <c r="AO14" s="2"/>
      <c r="AQ14" s="2"/>
      <c r="AV14" s="2"/>
      <c r="AX14" s="2"/>
      <c r="AZ14" s="2">
        <v>1</v>
      </c>
      <c r="BA14" s="2">
        <v>5</v>
      </c>
      <c r="BB14" s="2">
        <v>5</v>
      </c>
      <c r="BD14" s="22" t="str">
        <f>VLOOKUP('Ergebnis 4.BNWL_2011_12'!D14,Altersklassen!$A$4:$B$19,2,1)</f>
        <v>Jun1</v>
      </c>
      <c r="BE14" s="2">
        <v>1</v>
      </c>
      <c r="BF14" s="15">
        <v>5</v>
      </c>
      <c r="BG14">
        <f t="shared" si="1"/>
        <v>5</v>
      </c>
    </row>
    <row r="15" spans="1:59">
      <c r="A15" s="22" t="s">
        <v>34</v>
      </c>
      <c r="B15" s="16">
        <v>35498</v>
      </c>
      <c r="C15" s="22" t="s">
        <v>29</v>
      </c>
      <c r="D15" s="12">
        <v>1997</v>
      </c>
      <c r="E15" s="33" t="s">
        <v>20</v>
      </c>
      <c r="F15" s="22" t="str">
        <f t="shared" si="0"/>
        <v>J1</v>
      </c>
      <c r="G15" s="1"/>
      <c r="H15" s="1"/>
      <c r="I15" s="1"/>
      <c r="J15" s="17"/>
      <c r="K15" s="18"/>
      <c r="L15" s="12"/>
      <c r="M15" s="22"/>
      <c r="Q15" s="3"/>
      <c r="AA15" s="2"/>
      <c r="AB15" s="2"/>
      <c r="AC15" s="2"/>
      <c r="AG15" s="2"/>
      <c r="AH15" s="1"/>
      <c r="AJ15" s="2"/>
      <c r="AK15" s="2"/>
      <c r="AL15" s="14"/>
      <c r="AM15" s="2"/>
      <c r="AN15" s="14"/>
      <c r="AS15" s="2"/>
      <c r="AT15" s="2"/>
      <c r="AU15" s="2"/>
      <c r="AV15" s="2"/>
      <c r="AX15" s="2"/>
      <c r="AZ15" s="2">
        <v>1</v>
      </c>
      <c r="BA15" s="2">
        <v>8</v>
      </c>
      <c r="BB15" s="2">
        <v>8</v>
      </c>
      <c r="BD15" s="22" t="str">
        <f>VLOOKUP('Ergebnis 4.BNWL_2011_12'!D15,Altersklassen!$A$4:$B$19,2,1)</f>
        <v>J1</v>
      </c>
      <c r="BE15" s="2">
        <v>1</v>
      </c>
      <c r="BF15" s="15">
        <v>6</v>
      </c>
      <c r="BG15">
        <f t="shared" si="1"/>
        <v>6</v>
      </c>
    </row>
    <row r="16" spans="1:59">
      <c r="A16" s="12" t="s">
        <v>32</v>
      </c>
      <c r="B16" s="11">
        <v>36660</v>
      </c>
      <c r="C16" s="12" t="s">
        <v>24</v>
      </c>
      <c r="D16" s="12">
        <v>2000</v>
      </c>
      <c r="E16" s="12" t="s">
        <v>22</v>
      </c>
      <c r="F16" s="22" t="str">
        <f t="shared" si="0"/>
        <v>U2</v>
      </c>
      <c r="G16" s="1"/>
      <c r="H16" s="1"/>
      <c r="I16" s="1"/>
      <c r="J16" s="17"/>
      <c r="K16" s="12"/>
      <c r="L16" s="21"/>
      <c r="M16" s="22"/>
      <c r="N16" s="18"/>
      <c r="O16" s="18"/>
      <c r="P16" s="17"/>
      <c r="Q16" s="3"/>
      <c r="R16" s="18"/>
      <c r="AA16" s="2"/>
      <c r="AB16" s="2"/>
      <c r="AC16" s="2"/>
      <c r="AG16" s="2"/>
      <c r="AH16" s="1"/>
      <c r="AJ16" s="2"/>
      <c r="AK16" s="2"/>
      <c r="AL16" s="13"/>
      <c r="AM16" s="2"/>
      <c r="AN16" s="14"/>
      <c r="AO16" s="14"/>
      <c r="AQ16" s="14"/>
      <c r="AR16" s="2"/>
      <c r="AS16" s="15"/>
      <c r="AT16" s="2"/>
      <c r="AU16" s="2"/>
      <c r="AV16" s="2"/>
      <c r="AX16" s="2"/>
      <c r="AZ16" s="2">
        <v>2</v>
      </c>
      <c r="BA16" s="2">
        <v>2</v>
      </c>
      <c r="BB16" s="2">
        <v>10</v>
      </c>
      <c r="BC16" t="s">
        <v>39</v>
      </c>
      <c r="BD16" s="22" t="str">
        <f>VLOOKUP('Ergebnis 4.BNWL_2011_12'!D16,Altersklassen!$A$4:$B$19,2,1)</f>
        <v>U2</v>
      </c>
      <c r="BE16" s="15">
        <v>1</v>
      </c>
      <c r="BF16" s="15">
        <v>7</v>
      </c>
      <c r="BG16">
        <f t="shared" si="1"/>
        <v>7</v>
      </c>
    </row>
    <row r="17" spans="1:59">
      <c r="A17" s="22" t="s">
        <v>41</v>
      </c>
      <c r="B17" s="16">
        <v>37204</v>
      </c>
      <c r="C17" s="22" t="s">
        <v>42</v>
      </c>
      <c r="D17" s="12">
        <v>2001</v>
      </c>
      <c r="E17" s="12" t="s">
        <v>20</v>
      </c>
      <c r="F17" s="22" t="str">
        <f t="shared" si="0"/>
        <v>U1</v>
      </c>
      <c r="P17"/>
      <c r="AB17"/>
      <c r="AD17"/>
      <c r="AF17"/>
      <c r="AL17"/>
      <c r="AV17" s="2"/>
      <c r="AX17" s="2"/>
      <c r="AZ17" s="2">
        <v>2</v>
      </c>
      <c r="BA17" s="2">
        <v>3</v>
      </c>
      <c r="BB17" s="2">
        <v>11</v>
      </c>
      <c r="BC17" t="s">
        <v>39</v>
      </c>
      <c r="BD17" s="22" t="str">
        <f>VLOOKUP('Ergebnis 4.BNWL_2011_12'!D17,Altersklassen!$A$4:$B$19,2,1)</f>
        <v>U1</v>
      </c>
      <c r="BE17" s="15">
        <v>1</v>
      </c>
      <c r="BF17" s="15">
        <v>8</v>
      </c>
      <c r="BG17">
        <f t="shared" si="1"/>
        <v>8</v>
      </c>
    </row>
    <row r="18" spans="1:59">
      <c r="A18" s="28" t="s">
        <v>87</v>
      </c>
      <c r="B18" s="52">
        <v>37536</v>
      </c>
      <c r="C18" s="28" t="s">
        <v>24</v>
      </c>
      <c r="D18" s="28">
        <v>2002</v>
      </c>
      <c r="E18" s="28" t="s">
        <v>20</v>
      </c>
      <c r="F18" s="22" t="str">
        <f t="shared" si="0"/>
        <v>Mini</v>
      </c>
      <c r="P18"/>
      <c r="AB18"/>
      <c r="AD18"/>
      <c r="AF18"/>
      <c r="AL18"/>
      <c r="AV18" s="2"/>
      <c r="AX18" s="2"/>
      <c r="AZ18" s="2"/>
      <c r="BA18" s="2"/>
      <c r="BB18" s="2"/>
      <c r="BD18" s="22" t="str">
        <f>VLOOKUP('Ergebnis 4.BNWL_2011_12'!D18,Altersklassen!$A$4:$B$19,2,1)</f>
        <v>Mini</v>
      </c>
      <c r="BE18" s="15">
        <v>1</v>
      </c>
      <c r="BF18" s="2">
        <v>9</v>
      </c>
      <c r="BG18">
        <f t="shared" si="1"/>
        <v>9</v>
      </c>
    </row>
    <row r="19" spans="1:59">
      <c r="A19" s="28" t="s">
        <v>84</v>
      </c>
      <c r="B19" s="51">
        <v>36615</v>
      </c>
      <c r="C19" s="28" t="s">
        <v>24</v>
      </c>
      <c r="D19" s="28">
        <v>2000</v>
      </c>
      <c r="E19" s="28" t="s">
        <v>20</v>
      </c>
      <c r="F19" s="22" t="str">
        <f t="shared" si="0"/>
        <v>U2</v>
      </c>
      <c r="AH19" s="1"/>
      <c r="AJ19" s="2"/>
      <c r="AK19" s="2"/>
      <c r="AL19" s="13"/>
      <c r="AM19" s="2"/>
      <c r="AN19" s="14"/>
      <c r="AO19" s="14"/>
      <c r="AQ19" s="14"/>
      <c r="AR19" s="2"/>
      <c r="AS19" s="15"/>
      <c r="AT19" s="15"/>
      <c r="AU19" s="2"/>
      <c r="AV19" s="2"/>
      <c r="AX19" s="2"/>
      <c r="AZ19" s="2" t="s">
        <v>27</v>
      </c>
      <c r="BA19" s="2" t="s">
        <v>27</v>
      </c>
      <c r="BB19" s="2" t="s">
        <v>27</v>
      </c>
      <c r="BD19" s="22" t="str">
        <f>VLOOKUP('Ergebnis 4.BNWL_2011_12'!D19,Altersklassen!$A$4:$B$19,2,1)</f>
        <v>U2</v>
      </c>
      <c r="BE19" s="15">
        <v>2</v>
      </c>
      <c r="BF19" s="2">
        <v>1</v>
      </c>
      <c r="BG19">
        <f t="shared" si="1"/>
        <v>10</v>
      </c>
    </row>
    <row r="20" spans="1:59">
      <c r="A20" s="22" t="s">
        <v>52</v>
      </c>
      <c r="B20" s="16">
        <v>36275</v>
      </c>
      <c r="C20" s="22" t="s">
        <v>53</v>
      </c>
      <c r="D20" s="12">
        <v>1999</v>
      </c>
      <c r="E20" s="22" t="s">
        <v>20</v>
      </c>
      <c r="F20" s="22" t="str">
        <f t="shared" si="0"/>
        <v>S1</v>
      </c>
      <c r="P20"/>
      <c r="AB20"/>
      <c r="AD20"/>
      <c r="AF20"/>
      <c r="AL20"/>
      <c r="AV20" s="2"/>
      <c r="AX20" s="2"/>
      <c r="AZ20" s="2">
        <v>2</v>
      </c>
      <c r="BA20" s="2">
        <v>5</v>
      </c>
      <c r="BB20" s="2">
        <v>13</v>
      </c>
      <c r="BD20" s="22" t="str">
        <f>VLOOKUP('Ergebnis 4.BNWL_2011_12'!D20,Altersklassen!$A$4:$B$19,2,1)</f>
        <v>S1</v>
      </c>
      <c r="BE20" s="2">
        <v>2</v>
      </c>
      <c r="BF20" s="15">
        <v>2</v>
      </c>
      <c r="BG20">
        <f t="shared" si="1"/>
        <v>11</v>
      </c>
    </row>
    <row r="21" spans="1:59">
      <c r="A21" s="28" t="s">
        <v>82</v>
      </c>
      <c r="B21" s="11">
        <v>36131</v>
      </c>
      <c r="C21" s="28" t="s">
        <v>80</v>
      </c>
      <c r="D21" s="28">
        <v>1998</v>
      </c>
      <c r="E21" s="28" t="s">
        <v>20</v>
      </c>
      <c r="F21" s="22" t="str">
        <f t="shared" si="0"/>
        <v>S2</v>
      </c>
      <c r="G21" s="45"/>
      <c r="H21" s="33"/>
      <c r="I21" s="45"/>
      <c r="J21" s="45"/>
      <c r="K21" s="33"/>
      <c r="L21" s="45"/>
      <c r="M21" s="45"/>
      <c r="N21" s="33"/>
      <c r="O21" s="33"/>
      <c r="P21" s="45"/>
      <c r="Q21" s="33"/>
      <c r="R21" s="33"/>
      <c r="S21" s="45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46"/>
      <c r="AE21" s="33"/>
      <c r="AF21" s="46"/>
      <c r="AG21" s="46"/>
      <c r="AH21" s="45"/>
      <c r="AI21" s="33"/>
      <c r="AJ21" s="46"/>
      <c r="AK21" s="46"/>
      <c r="AL21" s="47"/>
      <c r="AM21" s="33"/>
      <c r="AN21" s="33"/>
      <c r="AO21" s="46"/>
      <c r="AP21" s="33"/>
      <c r="AQ21" s="14"/>
      <c r="AR21" s="46"/>
      <c r="AS21" s="33"/>
      <c r="AT21" s="33"/>
      <c r="AU21" s="33"/>
      <c r="AV21" s="46"/>
      <c r="AW21" s="46"/>
      <c r="AX21" s="46"/>
      <c r="AY21" s="33"/>
      <c r="AZ21" s="46" t="s">
        <v>27</v>
      </c>
      <c r="BA21" s="2" t="s">
        <v>27</v>
      </c>
      <c r="BB21" s="2" t="s">
        <v>27</v>
      </c>
      <c r="BD21" s="22" t="str">
        <f>VLOOKUP('Ergebnis 4.BNWL_2011_12'!D21,Altersklassen!$A$4:$B$19,2,1)</f>
        <v>S2</v>
      </c>
      <c r="BE21" s="15">
        <v>2</v>
      </c>
      <c r="BF21" s="2">
        <v>3</v>
      </c>
      <c r="BG21">
        <f t="shared" si="1"/>
        <v>12</v>
      </c>
    </row>
    <row r="22" spans="1:59">
      <c r="A22" s="22" t="s">
        <v>50</v>
      </c>
      <c r="B22" s="16">
        <v>36306</v>
      </c>
      <c r="C22" s="22" t="s">
        <v>51</v>
      </c>
      <c r="D22" s="12">
        <v>1999</v>
      </c>
      <c r="E22" s="22" t="s">
        <v>20</v>
      </c>
      <c r="F22" s="22" t="str">
        <f t="shared" si="0"/>
        <v>S1</v>
      </c>
      <c r="K22" s="12"/>
      <c r="M22" s="10"/>
      <c r="N22" s="18"/>
      <c r="R22" s="2"/>
      <c r="AA22" s="2"/>
      <c r="AB22" s="2"/>
      <c r="AC22" s="2"/>
      <c r="AG22" s="2"/>
      <c r="AH22" s="1"/>
      <c r="AJ22" s="2"/>
      <c r="AK22" s="2"/>
      <c r="AM22" s="2"/>
      <c r="AN22" s="14"/>
      <c r="AO22" s="14"/>
      <c r="AP22" s="14"/>
      <c r="AQ22" s="14"/>
      <c r="AR22" s="2"/>
      <c r="AS22" s="2"/>
      <c r="AT22" s="2"/>
      <c r="AU22" s="2"/>
      <c r="AV22" s="2"/>
      <c r="AX22" s="2"/>
      <c r="AZ22" s="2">
        <v>2</v>
      </c>
      <c r="BA22" s="2">
        <v>7</v>
      </c>
      <c r="BB22" s="2">
        <v>15</v>
      </c>
      <c r="BD22" s="22" t="str">
        <f>VLOOKUP('Ergebnis 4.BNWL_2011_12'!D22,Altersklassen!$A$4:$B$19,2,1)</f>
        <v>S1</v>
      </c>
      <c r="BE22" s="15">
        <v>2</v>
      </c>
      <c r="BF22" s="15">
        <v>4</v>
      </c>
      <c r="BG22">
        <f t="shared" si="1"/>
        <v>13</v>
      </c>
    </row>
    <row r="23" spans="1:59">
      <c r="A23" s="12" t="s">
        <v>54</v>
      </c>
      <c r="B23" s="16">
        <v>37784</v>
      </c>
      <c r="C23" s="12" t="s">
        <v>24</v>
      </c>
      <c r="D23" s="12">
        <v>2003</v>
      </c>
      <c r="E23" s="12" t="s">
        <v>22</v>
      </c>
      <c r="F23" s="22" t="str">
        <f t="shared" si="0"/>
        <v>Mini</v>
      </c>
      <c r="AM23" s="2"/>
      <c r="AN23" s="2"/>
      <c r="AO23" s="2"/>
      <c r="AP23" s="2"/>
      <c r="AQ23" s="2"/>
      <c r="AR23" s="2"/>
      <c r="AS23" s="2"/>
      <c r="AT23" s="2"/>
      <c r="AU23" s="2"/>
      <c r="AV23" s="2"/>
      <c r="AX23" s="2"/>
      <c r="AY23" s="35"/>
      <c r="AZ23" s="2">
        <v>2</v>
      </c>
      <c r="BA23" s="2">
        <v>10</v>
      </c>
      <c r="BB23" s="2">
        <v>18</v>
      </c>
      <c r="BD23" s="22" t="str">
        <f>VLOOKUP('Ergebnis 4.BNWL_2011_12'!D23,Altersklassen!$A$4:$B$19,2,1)</f>
        <v>Mini</v>
      </c>
      <c r="BE23" s="15">
        <v>2</v>
      </c>
      <c r="BF23" s="15">
        <v>5</v>
      </c>
      <c r="BG23">
        <f t="shared" si="1"/>
        <v>14</v>
      </c>
    </row>
    <row r="24" spans="1:59">
      <c r="A24" s="12" t="s">
        <v>85</v>
      </c>
      <c r="B24" s="16">
        <v>37603</v>
      </c>
      <c r="C24" s="28" t="s">
        <v>24</v>
      </c>
      <c r="D24" s="12">
        <v>2002</v>
      </c>
      <c r="E24" s="12" t="s">
        <v>20</v>
      </c>
      <c r="F24" s="22" t="str">
        <f t="shared" si="0"/>
        <v>Mini</v>
      </c>
      <c r="P24"/>
      <c r="AB24"/>
      <c r="AD24"/>
      <c r="AF24"/>
      <c r="AL24"/>
      <c r="AV24" s="2"/>
      <c r="AX24" s="2"/>
      <c r="AZ24" s="2" t="s">
        <v>27</v>
      </c>
      <c r="BA24" s="2" t="s">
        <v>27</v>
      </c>
      <c r="BB24" s="2" t="s">
        <v>27</v>
      </c>
      <c r="BD24" s="22" t="str">
        <f>VLOOKUP('Ergebnis 4.BNWL_2011_12'!D24,Altersklassen!$A$4:$B$19,2,1)</f>
        <v>Mini</v>
      </c>
      <c r="BE24" s="15">
        <v>2</v>
      </c>
      <c r="BF24" s="2">
        <v>6</v>
      </c>
      <c r="BG24">
        <f t="shared" si="1"/>
        <v>15</v>
      </c>
    </row>
    <row r="25" spans="1:59">
      <c r="A25" s="50" t="s">
        <v>79</v>
      </c>
      <c r="B25" s="11">
        <v>37883</v>
      </c>
      <c r="C25" t="s">
        <v>80</v>
      </c>
      <c r="D25">
        <v>2003</v>
      </c>
      <c r="E25" t="s">
        <v>20</v>
      </c>
      <c r="F25" s="22" t="str">
        <f t="shared" si="0"/>
        <v>Mini</v>
      </c>
      <c r="AA25" s="2"/>
      <c r="AB25" s="2"/>
      <c r="AC25" s="2"/>
      <c r="AG25" s="2"/>
      <c r="AH25" s="1"/>
      <c r="AJ25" s="2"/>
      <c r="AK25" s="2"/>
      <c r="AL25" s="13"/>
      <c r="AM25" s="2"/>
      <c r="AN25" s="14"/>
      <c r="AO25" s="14"/>
      <c r="AQ25" s="14"/>
      <c r="AR25" s="2"/>
      <c r="AS25" s="15"/>
      <c r="AT25" s="15"/>
      <c r="AU25" s="2"/>
      <c r="AV25" s="2"/>
      <c r="AX25" s="2"/>
      <c r="AZ25" s="2" t="s">
        <v>27</v>
      </c>
      <c r="BA25" s="2" t="s">
        <v>27</v>
      </c>
      <c r="BB25" s="2" t="s">
        <v>27</v>
      </c>
      <c r="BD25" s="22" t="str">
        <f>VLOOKUP('Ergebnis 4.BNWL_2011_12'!D25,Altersklassen!$A$4:$B$19,2,1)</f>
        <v>Mini</v>
      </c>
      <c r="BE25" s="15">
        <v>2</v>
      </c>
      <c r="BF25" s="2">
        <v>7</v>
      </c>
      <c r="BG25">
        <f t="shared" si="1"/>
        <v>16</v>
      </c>
    </row>
    <row r="26" spans="1:59">
      <c r="A26" t="s">
        <v>57</v>
      </c>
      <c r="B26" s="23">
        <v>36631</v>
      </c>
      <c r="C26" s="12" t="s">
        <v>43</v>
      </c>
      <c r="D26" s="12">
        <v>2000</v>
      </c>
      <c r="E26" s="12" t="s">
        <v>20</v>
      </c>
      <c r="F26" s="22" t="str">
        <f t="shared" si="0"/>
        <v>U2</v>
      </c>
      <c r="G26" s="1"/>
      <c r="H26" s="1"/>
      <c r="I26" s="1"/>
      <c r="J26" s="1"/>
      <c r="L26" s="17"/>
      <c r="M26" s="10"/>
      <c r="N26" s="18"/>
      <c r="O26" s="18"/>
      <c r="P26" s="17"/>
      <c r="Q26" s="18"/>
      <c r="R26" s="19"/>
      <c r="S26" s="17"/>
      <c r="U26" s="18"/>
      <c r="V26" s="18"/>
      <c r="AA26" s="20"/>
      <c r="AB26" s="20"/>
      <c r="AC26" s="2"/>
      <c r="AG26" s="2"/>
      <c r="AH26" s="1"/>
      <c r="AJ26" s="2"/>
      <c r="AK26" s="2"/>
      <c r="AO26" s="2"/>
      <c r="AQ26" s="14"/>
      <c r="AR26" s="2"/>
      <c r="AS26" s="15"/>
      <c r="AT26" s="15"/>
      <c r="AU26" s="2"/>
      <c r="AV26" s="2"/>
      <c r="AX26" s="2"/>
      <c r="AZ26" s="2">
        <v>2</v>
      </c>
      <c r="BA26" s="2">
        <v>14</v>
      </c>
      <c r="BB26" s="2">
        <v>22</v>
      </c>
      <c r="BD26" s="22" t="str">
        <f>VLOOKUP('Ergebnis 4.BNWL_2011_12'!D26,Altersklassen!$A$4:$B$19,2,1)</f>
        <v>U2</v>
      </c>
      <c r="BE26" s="15">
        <v>2</v>
      </c>
      <c r="BF26" s="15">
        <v>8</v>
      </c>
      <c r="BG26">
        <f t="shared" si="1"/>
        <v>17</v>
      </c>
    </row>
    <row r="27" spans="1:59">
      <c r="A27" s="12" t="s">
        <v>55</v>
      </c>
      <c r="B27" s="11">
        <v>36988</v>
      </c>
      <c r="C27" s="12" t="s">
        <v>43</v>
      </c>
      <c r="D27" s="12">
        <v>2001</v>
      </c>
      <c r="E27" s="12" t="s">
        <v>20</v>
      </c>
      <c r="F27" s="22" t="str">
        <f t="shared" si="0"/>
        <v>U1</v>
      </c>
      <c r="P27"/>
      <c r="AB27"/>
      <c r="AD27"/>
      <c r="AF27"/>
      <c r="AL27"/>
      <c r="AV27" s="2"/>
      <c r="AX27" s="2"/>
      <c r="AZ27" s="2">
        <v>2</v>
      </c>
      <c r="BA27" s="2" t="s">
        <v>27</v>
      </c>
      <c r="BB27" s="2" t="s">
        <v>27</v>
      </c>
      <c r="BD27" s="22" t="str">
        <f>VLOOKUP('Ergebnis 4.BNWL_2011_12'!D27,Altersklassen!$A$4:$B$19,2,1)</f>
        <v>U1</v>
      </c>
      <c r="BE27" s="15">
        <v>2</v>
      </c>
      <c r="BF27" s="2">
        <v>9</v>
      </c>
      <c r="BG27">
        <f t="shared" si="1"/>
        <v>18</v>
      </c>
    </row>
    <row r="28" spans="1:59">
      <c r="A28" s="12" t="s">
        <v>86</v>
      </c>
      <c r="B28" s="11">
        <v>37530</v>
      </c>
      <c r="C28" s="28" t="s">
        <v>24</v>
      </c>
      <c r="D28" s="12">
        <v>2002</v>
      </c>
      <c r="E28" s="12" t="s">
        <v>20</v>
      </c>
      <c r="F28" s="22" t="str">
        <f t="shared" si="0"/>
        <v>Mini</v>
      </c>
      <c r="AO28" s="2"/>
      <c r="AQ28" s="2"/>
      <c r="AR28" s="2"/>
      <c r="AV28" s="2"/>
      <c r="AX28" s="2"/>
      <c r="AZ28" s="2" t="s">
        <v>27</v>
      </c>
      <c r="BA28" s="2" t="s">
        <v>27</v>
      </c>
      <c r="BB28" s="2" t="s">
        <v>27</v>
      </c>
      <c r="BD28" s="22" t="str">
        <f>VLOOKUP('Ergebnis 4.BNWL_2011_12'!D28,Altersklassen!$A$4:$B$19,2,1)</f>
        <v>Mini</v>
      </c>
      <c r="BE28" s="15">
        <v>2</v>
      </c>
      <c r="BF28" s="15">
        <v>10</v>
      </c>
      <c r="BG28">
        <f t="shared" si="1"/>
        <v>19</v>
      </c>
    </row>
    <row r="29" spans="1:59">
      <c r="A29" s="12" t="s">
        <v>81</v>
      </c>
      <c r="B29" s="44">
        <v>36692</v>
      </c>
      <c r="C29" s="12" t="s">
        <v>80</v>
      </c>
      <c r="D29" s="12">
        <v>2000</v>
      </c>
      <c r="E29" s="12" t="s">
        <v>20</v>
      </c>
      <c r="F29" s="22" t="str">
        <f>IF(D29&gt;1990,BD29,"")</f>
        <v>U2</v>
      </c>
      <c r="G29" s="45"/>
      <c r="H29" s="33"/>
      <c r="I29" s="45"/>
      <c r="J29" s="27"/>
      <c r="K29" s="22"/>
      <c r="L29" s="21"/>
      <c r="M29" s="22"/>
      <c r="N29" s="22"/>
      <c r="O29" s="33"/>
      <c r="P29" s="45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46"/>
      <c r="AB29" s="46"/>
      <c r="AC29" s="46"/>
      <c r="AD29" s="33"/>
      <c r="AE29" s="33"/>
      <c r="AF29" s="33"/>
      <c r="AG29" s="33"/>
      <c r="AH29" s="45"/>
      <c r="AI29" s="33"/>
      <c r="AJ29" s="46"/>
      <c r="AK29" s="46"/>
      <c r="AL29" s="13"/>
      <c r="AM29" s="46"/>
      <c r="AN29" s="14"/>
      <c r="AO29" s="14"/>
      <c r="AP29" s="14"/>
      <c r="AQ29" s="14"/>
      <c r="AR29" s="46"/>
      <c r="AS29" s="33"/>
      <c r="AT29" s="33"/>
      <c r="AU29" s="33"/>
      <c r="AV29" s="46"/>
      <c r="AW29" s="46"/>
      <c r="AX29" s="46"/>
      <c r="AY29" s="33"/>
      <c r="AZ29" s="46" t="s">
        <v>27</v>
      </c>
      <c r="BA29" s="46" t="s">
        <v>27</v>
      </c>
      <c r="BB29" s="46" t="s">
        <v>27</v>
      </c>
      <c r="BC29" s="33"/>
      <c r="BD29" s="22" t="str">
        <f>VLOOKUP('Ergebnis 4.BNWL_2011_12'!D29,Altersklassen!$A$4:$B$19,2,1)</f>
        <v>U2</v>
      </c>
      <c r="BE29" s="15">
        <v>1</v>
      </c>
      <c r="BF29" s="2" t="s">
        <v>27</v>
      </c>
      <c r="BG29" s="2" t="s">
        <v>27</v>
      </c>
    </row>
    <row r="30" spans="1:59">
      <c r="A30" s="28" t="s">
        <v>78</v>
      </c>
      <c r="B30" s="11">
        <v>37033</v>
      </c>
      <c r="C30" t="s">
        <v>42</v>
      </c>
      <c r="D30" s="28">
        <v>2001</v>
      </c>
      <c r="E30" t="s">
        <v>20</v>
      </c>
      <c r="F30" s="22" t="str">
        <f>IF(D30&gt;1990,BD30,"")</f>
        <v>U1</v>
      </c>
      <c r="AH30" s="1"/>
      <c r="AJ30" s="2"/>
      <c r="AK30" s="2"/>
      <c r="AL30" s="14"/>
      <c r="AM30" s="2"/>
      <c r="AN30" s="14"/>
      <c r="AS30" s="2"/>
      <c r="AT30" s="2"/>
      <c r="AU30" s="2"/>
      <c r="AV30" s="2"/>
      <c r="AX30" s="2"/>
      <c r="AZ30" s="2" t="s">
        <v>27</v>
      </c>
      <c r="BA30" s="2" t="s">
        <v>27</v>
      </c>
      <c r="BB30" s="2" t="s">
        <v>27</v>
      </c>
      <c r="BD30" s="22" t="str">
        <f>VLOOKUP('Ergebnis 4.BNWL_2011_12'!D30,Altersklassen!$A$4:$B$19,2,1)</f>
        <v>U1</v>
      </c>
      <c r="BE30" s="15">
        <v>2</v>
      </c>
      <c r="BF30" s="2" t="s">
        <v>27</v>
      </c>
      <c r="BG30" s="2" t="s">
        <v>27</v>
      </c>
    </row>
    <row r="31" spans="1:59">
      <c r="A31" t="s">
        <v>56</v>
      </c>
      <c r="B31" s="11">
        <v>36845</v>
      </c>
      <c r="C31" s="12" t="s">
        <v>43</v>
      </c>
      <c r="D31" s="12">
        <v>2000</v>
      </c>
      <c r="E31" s="12" t="s">
        <v>20</v>
      </c>
      <c r="F31" s="22" t="str">
        <f>IF(D31&gt;1990,BD31,"")</f>
        <v>U2</v>
      </c>
      <c r="P31"/>
      <c r="AB31"/>
      <c r="AD31"/>
      <c r="AF31"/>
      <c r="AL31"/>
      <c r="AZ31" s="2">
        <v>2</v>
      </c>
      <c r="BA31" s="2">
        <v>13</v>
      </c>
      <c r="BB31" s="2">
        <v>21</v>
      </c>
      <c r="BD31" s="22" t="str">
        <f>VLOOKUP('Ergebnis 4.BNWL_2011_12'!D31,Altersklassen!$A$4:$B$19,2,1)</f>
        <v>U2</v>
      </c>
      <c r="BE31" s="15">
        <v>2</v>
      </c>
      <c r="BF31" s="2" t="s">
        <v>27</v>
      </c>
      <c r="BG31" s="2" t="s">
        <v>27</v>
      </c>
    </row>
    <row r="34" spans="1:56">
      <c r="A34" s="12"/>
      <c r="B34" s="11"/>
      <c r="C34" s="12"/>
      <c r="D34" s="12"/>
      <c r="E34" s="12"/>
      <c r="F34" s="22" t="str">
        <f t="shared" si="0"/>
        <v/>
      </c>
      <c r="G34" s="1"/>
      <c r="I34" s="1"/>
      <c r="J34" s="1"/>
      <c r="N34" s="18"/>
      <c r="AA34" s="2"/>
      <c r="AB34" s="20"/>
      <c r="AC34" s="2"/>
      <c r="AG34" s="2"/>
      <c r="AH34" s="1"/>
      <c r="AJ34" s="2"/>
      <c r="AK34" s="2"/>
      <c r="AL34" s="14"/>
      <c r="AM34" s="2"/>
      <c r="AN34" s="14"/>
      <c r="AS34" s="15"/>
      <c r="AT34" s="15"/>
      <c r="AU34" s="2"/>
      <c r="AV34" s="2"/>
      <c r="AX34" s="2"/>
      <c r="AY34" s="2"/>
      <c r="AZ34" s="2"/>
      <c r="BA34" s="2"/>
      <c r="BB34" s="2"/>
      <c r="BD34" s="22" t="e">
        <f>VLOOKUP('Ergebnis 4.BNWL_2011_12'!D34,Altersklassen!$A$4:$B$19,2,1)</f>
        <v>#N/A</v>
      </c>
    </row>
    <row r="35" spans="1:56">
      <c r="F35" s="22" t="str">
        <f t="shared" si="0"/>
        <v/>
      </c>
      <c r="P35"/>
      <c r="AB35"/>
      <c r="AD35"/>
      <c r="AF35"/>
      <c r="AL35"/>
      <c r="BD35" s="22" t="e">
        <f>VLOOKUP('Ergebnis 4.BNWL_2011_12'!D35,Altersklassen!$A$4:$B$19,2,1)</f>
        <v>#N/A</v>
      </c>
    </row>
    <row r="36" spans="1:56">
      <c r="D36" s="12"/>
      <c r="F36" s="22" t="str">
        <f t="shared" si="0"/>
        <v/>
      </c>
      <c r="BD36" s="22" t="e">
        <f>VLOOKUP('Ergebnis 4.BNWL_2011_12'!D36,Altersklassen!$A$4:$B$19,2,1)</f>
        <v>#N/A</v>
      </c>
    </row>
    <row r="37" spans="1:56">
      <c r="F37" s="22" t="str">
        <f t="shared" si="0"/>
        <v/>
      </c>
      <c r="BD37" s="22" t="e">
        <f>VLOOKUP('Ergebnis 4.BNWL_2011_12'!D37,Altersklassen!$A$4:$B$19,2,1)</f>
        <v>#N/A</v>
      </c>
    </row>
    <row r="38" spans="1:56">
      <c r="D38" s="12"/>
      <c r="F38" s="22" t="str">
        <f t="shared" si="0"/>
        <v/>
      </c>
      <c r="BD38" s="22" t="e">
        <f>VLOOKUP('Ergebnis 4.BNWL_2011_12'!D38,Altersklassen!$A$4:$B$19,2,1)</f>
        <v>#N/A</v>
      </c>
    </row>
  </sheetData>
  <sheetProtection selectLockedCells="1" selectUnlockedCells="1"/>
  <mergeCells count="1">
    <mergeCell ref="A2:BB5"/>
  </mergeCells>
  <phoneticPr fontId="7" type="noConversion"/>
  <pageMargins left="0.55000000000000004" right="0.78740157480314965" top="0.61" bottom="1.0236220472440944" header="0.37" footer="0.78740157480314965"/>
  <pageSetup paperSize="9" scale="94" orientation="portrait" useFirstPageNumber="1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B35"/>
  <sheetViews>
    <sheetView zoomScaleNormal="100" zoomScaleSheetLayoutView="100" workbookViewId="0">
      <selection activeCell="A30" sqref="A30"/>
    </sheetView>
  </sheetViews>
  <sheetFormatPr baseColWidth="10" defaultRowHeight="12.75" outlineLevelCol="1"/>
  <cols>
    <col min="1" max="1" width="21.42578125" customWidth="1"/>
    <col min="2" max="2" width="12" customWidth="1"/>
    <col min="3" max="3" width="8.140625" customWidth="1"/>
    <col min="4" max="4" width="6" customWidth="1"/>
    <col min="5" max="5" width="5" customWidth="1"/>
    <col min="6" max="6" width="9" customWidth="1"/>
    <col min="7" max="15" width="11.42578125" hidden="1" customWidth="1" outlineLevel="1"/>
    <col min="16" max="16" width="11.42578125" style="1" hidden="1" customWidth="1" outlineLevel="1"/>
    <col min="17" max="27" width="11.42578125" hidden="1" customWidth="1" outlineLevel="1"/>
    <col min="28" max="28" width="11.42578125" style="1" hidden="1" customWidth="1" outlineLevel="1"/>
    <col min="29" max="29" width="11.42578125" hidden="1" customWidth="1" outlineLevel="1"/>
    <col min="30" max="30" width="11.42578125" style="2" hidden="1" customWidth="1" outlineLevel="1"/>
    <col min="31" max="31" width="11.42578125" hidden="1" customWidth="1" outlineLevel="1"/>
    <col min="32" max="32" width="11.42578125" style="2" hidden="1" customWidth="1" outlineLevel="1"/>
    <col min="33" max="37" width="11.42578125" hidden="1" customWidth="1" outlineLevel="1"/>
    <col min="38" max="38" width="11.42578125" style="3" hidden="1" customWidth="1" outlineLevel="1"/>
    <col min="39" max="44" width="11.42578125" hidden="1" customWidth="1" outlineLevel="1"/>
    <col min="45" max="45" width="0" hidden="1" customWidth="1" collapsed="1"/>
    <col min="46" max="47" width="0" hidden="1" customWidth="1"/>
    <col min="48" max="48" width="10.85546875" hidden="1" customWidth="1"/>
    <col min="49" max="49" width="10.140625" style="2" hidden="1" customWidth="1"/>
    <col min="50" max="50" width="9.5703125" hidden="1" customWidth="1"/>
    <col min="51" max="51" width="0" hidden="1" customWidth="1"/>
  </cols>
  <sheetData>
    <row r="2" spans="1:54" ht="12.75" customHeight="1">
      <c r="A2" s="57"/>
      <c r="B2" s="57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</row>
    <row r="3" spans="1:54" ht="12.75" customHeight="1">
      <c r="A3" s="57"/>
      <c r="B3" s="57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</row>
    <row r="4" spans="1:54" ht="12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</row>
    <row r="5" spans="1:54" ht="12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</row>
    <row r="6" spans="1:54">
      <c r="AF6"/>
    </row>
    <row r="7" spans="1:54" ht="15.75">
      <c r="A7" s="4" t="s">
        <v>65</v>
      </c>
      <c r="B7" s="5" t="s">
        <v>46</v>
      </c>
      <c r="AF7"/>
    </row>
    <row r="8" spans="1:54" ht="5.25" customHeight="1">
      <c r="B8" s="6"/>
    </row>
    <row r="9" spans="1:54" ht="25.5" customHeight="1">
      <c r="A9" s="7" t="s">
        <v>0</v>
      </c>
      <c r="B9" s="7" t="s">
        <v>1</v>
      </c>
      <c r="C9" s="7" t="s">
        <v>2</v>
      </c>
      <c r="D9" s="8" t="s">
        <v>3</v>
      </c>
      <c r="E9" s="8" t="s">
        <v>4</v>
      </c>
      <c r="F9" s="8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7</v>
      </c>
      <c r="M9" s="7" t="s">
        <v>8</v>
      </c>
      <c r="N9" s="7" t="s">
        <v>11</v>
      </c>
      <c r="O9" s="7" t="s">
        <v>10</v>
      </c>
      <c r="P9" s="7" t="s">
        <v>7</v>
      </c>
      <c r="Q9" s="7" t="s">
        <v>12</v>
      </c>
      <c r="R9" s="7" t="s">
        <v>13</v>
      </c>
      <c r="S9" s="7" t="s">
        <v>7</v>
      </c>
      <c r="T9" s="7" t="s">
        <v>12</v>
      </c>
      <c r="U9" s="7" t="s">
        <v>14</v>
      </c>
      <c r="V9" s="7" t="s">
        <v>7</v>
      </c>
      <c r="W9" s="7" t="s">
        <v>12</v>
      </c>
      <c r="X9" s="7" t="s">
        <v>9</v>
      </c>
      <c r="Y9" s="7" t="s">
        <v>7</v>
      </c>
      <c r="Z9" s="7" t="s">
        <v>12</v>
      </c>
      <c r="AA9" s="7" t="s">
        <v>15</v>
      </c>
      <c r="AB9" s="7" t="s">
        <v>7</v>
      </c>
      <c r="AC9" s="7" t="s">
        <v>12</v>
      </c>
      <c r="AD9" s="8" t="s">
        <v>16</v>
      </c>
      <c r="AE9" s="8" t="s">
        <v>10</v>
      </c>
      <c r="AF9" s="8" t="s">
        <v>7</v>
      </c>
      <c r="AG9" s="7" t="s">
        <v>12</v>
      </c>
      <c r="AH9" s="8" t="s">
        <v>14</v>
      </c>
      <c r="AI9" s="8" t="s">
        <v>17</v>
      </c>
      <c r="AJ9" s="8" t="s">
        <v>7</v>
      </c>
      <c r="AK9" s="8" t="s">
        <v>12</v>
      </c>
      <c r="AL9" s="8" t="s">
        <v>9</v>
      </c>
      <c r="AM9" s="8" t="s">
        <v>7</v>
      </c>
      <c r="AN9" s="8" t="s">
        <v>12</v>
      </c>
      <c r="AO9" s="8" t="s">
        <v>15</v>
      </c>
      <c r="AP9" s="9" t="s">
        <v>17</v>
      </c>
      <c r="AQ9" s="8" t="s">
        <v>7</v>
      </c>
      <c r="AR9" s="8" t="s">
        <v>12</v>
      </c>
      <c r="AS9" s="8" t="s">
        <v>13</v>
      </c>
      <c r="AT9" s="8" t="s">
        <v>7</v>
      </c>
      <c r="AU9" s="8" t="s">
        <v>12</v>
      </c>
      <c r="AV9" s="8" t="s">
        <v>9</v>
      </c>
      <c r="AW9" s="8" t="s">
        <v>7</v>
      </c>
      <c r="AX9" s="31" t="s">
        <v>12</v>
      </c>
      <c r="AY9" s="32" t="s">
        <v>45</v>
      </c>
      <c r="AZ9" s="32" t="s">
        <v>11</v>
      </c>
      <c r="BA9" s="32" t="s">
        <v>7</v>
      </c>
      <c r="BB9" s="32" t="s">
        <v>12</v>
      </c>
    </row>
    <row r="10" spans="1:54">
      <c r="A10" s="12" t="s">
        <v>33</v>
      </c>
      <c r="B10" s="16">
        <v>34423</v>
      </c>
      <c r="C10" s="12" t="s">
        <v>24</v>
      </c>
      <c r="D10" s="12">
        <v>1994</v>
      </c>
      <c r="E10" s="24" t="s">
        <v>22</v>
      </c>
      <c r="F10" s="12" t="str">
        <f>VLOOKUP(D10,[1]Altersklassen!$A$5:$B$19,2,0)</f>
        <v>J3</v>
      </c>
      <c r="AO10" s="2"/>
      <c r="AQ10" s="2"/>
      <c r="AV10" s="2">
        <v>1</v>
      </c>
      <c r="AW10" s="2">
        <v>3</v>
      </c>
      <c r="AX10" s="2">
        <v>3</v>
      </c>
      <c r="AZ10" s="2">
        <v>1</v>
      </c>
      <c r="BA10" s="2">
        <v>1</v>
      </c>
      <c r="BB10" s="2">
        <f t="shared" ref="BB10:BB17" si="0">BA10</f>
        <v>1</v>
      </c>
    </row>
    <row r="11" spans="1:54">
      <c r="A11" s="18" t="s">
        <v>23</v>
      </c>
      <c r="B11" s="11">
        <v>37160</v>
      </c>
      <c r="C11" t="s">
        <v>19</v>
      </c>
      <c r="D11">
        <v>2001</v>
      </c>
      <c r="E11" t="s">
        <v>20</v>
      </c>
      <c r="F11" s="12" t="str">
        <f>VLOOKUP(D11,[1]Altersklassen!$A$5:$B$19,2,0)</f>
        <v>Mini</v>
      </c>
      <c r="G11" s="1"/>
      <c r="H11" s="1"/>
      <c r="I11" s="1"/>
      <c r="J11" s="17"/>
      <c r="K11" s="18"/>
      <c r="L11" s="12"/>
      <c r="M11" s="22"/>
      <c r="Q11" s="3"/>
      <c r="AA11" s="2"/>
      <c r="AB11" s="2"/>
      <c r="AC11" s="2"/>
      <c r="AG11" s="2"/>
      <c r="AH11" s="1"/>
      <c r="AJ11" s="2"/>
      <c r="AK11" s="2"/>
      <c r="AL11" s="14"/>
      <c r="AM11" s="2"/>
      <c r="AN11" s="14"/>
      <c r="AS11" s="2"/>
      <c r="AT11" s="2"/>
      <c r="AU11" s="2"/>
      <c r="AV11" s="2">
        <v>1</v>
      </c>
      <c r="AW11" s="2">
        <v>4</v>
      </c>
      <c r="AX11" s="2">
        <v>4</v>
      </c>
      <c r="AZ11" s="2">
        <v>1</v>
      </c>
      <c r="BA11" s="2">
        <v>2</v>
      </c>
      <c r="BB11" s="2">
        <f t="shared" si="0"/>
        <v>2</v>
      </c>
    </row>
    <row r="12" spans="1:54">
      <c r="A12" s="12" t="s">
        <v>26</v>
      </c>
      <c r="B12" s="16">
        <v>35522</v>
      </c>
      <c r="C12" s="12" t="s">
        <v>24</v>
      </c>
      <c r="D12" s="12">
        <v>1997</v>
      </c>
      <c r="E12" s="12" t="s">
        <v>20</v>
      </c>
      <c r="F12" s="12" t="str">
        <f>VLOOKUP(D12,[1]Altersklassen!$A$5:$B$19,2,0)</f>
        <v>Sch2</v>
      </c>
      <c r="P12"/>
      <c r="AB12"/>
      <c r="AD12"/>
      <c r="AF12"/>
      <c r="AL12"/>
      <c r="AV12" s="2">
        <v>1</v>
      </c>
      <c r="AW12" s="2" t="s">
        <v>27</v>
      </c>
      <c r="AX12" s="2" t="s">
        <v>27</v>
      </c>
      <c r="AZ12" s="2">
        <v>1</v>
      </c>
      <c r="BA12" s="2">
        <v>3</v>
      </c>
      <c r="BB12" s="2">
        <f t="shared" si="0"/>
        <v>3</v>
      </c>
    </row>
    <row r="13" spans="1:54">
      <c r="A13" s="12" t="s">
        <v>25</v>
      </c>
      <c r="B13" s="11">
        <v>35209</v>
      </c>
      <c r="C13" s="12" t="s">
        <v>24</v>
      </c>
      <c r="D13" s="12">
        <v>1996</v>
      </c>
      <c r="E13" s="12" t="s">
        <v>20</v>
      </c>
      <c r="F13" s="12" t="str">
        <f>VLOOKUP(D13,[1]Altersklassen!$A$5:$B$19,2,0)</f>
        <v>J1</v>
      </c>
      <c r="P13"/>
      <c r="AB13"/>
      <c r="AD13"/>
      <c r="AF13"/>
      <c r="AL13"/>
      <c r="AV13" s="2">
        <v>1</v>
      </c>
      <c r="AW13" s="2" t="s">
        <v>27</v>
      </c>
      <c r="AX13" s="2" t="s">
        <v>27</v>
      </c>
      <c r="AZ13" s="2">
        <v>1</v>
      </c>
      <c r="BA13" s="2">
        <v>4</v>
      </c>
      <c r="BB13" s="2">
        <f t="shared" si="0"/>
        <v>4</v>
      </c>
    </row>
    <row r="14" spans="1:54">
      <c r="A14" s="22" t="s">
        <v>28</v>
      </c>
      <c r="B14" s="16">
        <v>34665</v>
      </c>
      <c r="C14" s="22" t="s">
        <v>29</v>
      </c>
      <c r="D14" s="12">
        <v>1994</v>
      </c>
      <c r="E14" s="22" t="s">
        <v>20</v>
      </c>
      <c r="F14" s="12" t="str">
        <f>VLOOKUP(D14,[1]Altersklassen!$A$5:$B$19,2,0)</f>
        <v>J3</v>
      </c>
      <c r="AH14" s="1"/>
      <c r="AJ14" s="2"/>
      <c r="AK14" s="2"/>
      <c r="AL14" s="14"/>
      <c r="AM14" s="2"/>
      <c r="AN14" s="14"/>
      <c r="AS14" s="2"/>
      <c r="AT14" s="2"/>
      <c r="AU14" s="2"/>
      <c r="AV14" s="2">
        <v>1</v>
      </c>
      <c r="AW14" s="2">
        <v>2</v>
      </c>
      <c r="AX14" s="2">
        <v>2</v>
      </c>
      <c r="AZ14" s="2">
        <v>1</v>
      </c>
      <c r="BA14" s="2">
        <v>5</v>
      </c>
      <c r="BB14" s="2">
        <f t="shared" si="0"/>
        <v>5</v>
      </c>
    </row>
    <row r="15" spans="1:54">
      <c r="A15" s="12" t="s">
        <v>21</v>
      </c>
      <c r="B15" s="16">
        <v>36024</v>
      </c>
      <c r="C15" s="12" t="s">
        <v>19</v>
      </c>
      <c r="D15" s="12">
        <v>1998</v>
      </c>
      <c r="E15" s="12" t="s">
        <v>22</v>
      </c>
      <c r="F15" s="12" t="str">
        <f>VLOOKUP(D15,[1]Altersklassen!$A$5:$B$19,2,0)</f>
        <v>Sch1</v>
      </c>
      <c r="AA15" s="2"/>
      <c r="AB15" s="2"/>
      <c r="AC15" s="2"/>
      <c r="AG15" s="2"/>
      <c r="AH15" s="1"/>
      <c r="AJ15" s="2"/>
      <c r="AK15" s="2"/>
      <c r="AL15" s="13"/>
      <c r="AM15" s="2"/>
      <c r="AN15" s="14"/>
      <c r="AO15" s="14"/>
      <c r="AQ15" s="14"/>
      <c r="AR15" s="2"/>
      <c r="AS15" s="15"/>
      <c r="AT15" s="15"/>
      <c r="AU15" s="2"/>
      <c r="AV15" s="2">
        <v>2</v>
      </c>
      <c r="AW15" s="2">
        <v>2</v>
      </c>
      <c r="AX15" s="2">
        <v>10</v>
      </c>
      <c r="AY15" t="s">
        <v>39</v>
      </c>
      <c r="AZ15" s="2">
        <v>1</v>
      </c>
      <c r="BA15" s="2">
        <v>6</v>
      </c>
      <c r="BB15" s="2">
        <f t="shared" si="0"/>
        <v>6</v>
      </c>
    </row>
    <row r="16" spans="1:54">
      <c r="A16" s="24" t="s">
        <v>18</v>
      </c>
      <c r="B16" s="44">
        <v>37097</v>
      </c>
      <c r="C16" s="12" t="s">
        <v>19</v>
      </c>
      <c r="D16" s="12">
        <v>2001</v>
      </c>
      <c r="E16" s="33" t="s">
        <v>20</v>
      </c>
      <c r="F16" s="12" t="str">
        <f>VLOOKUP(D16,[1]Altersklassen!$A$5:$B$19,2,0)</f>
        <v>Mini</v>
      </c>
      <c r="G16" s="45"/>
      <c r="H16" s="33"/>
      <c r="I16" s="45"/>
      <c r="J16" s="27"/>
      <c r="K16" s="22"/>
      <c r="L16" s="21"/>
      <c r="M16" s="22"/>
      <c r="N16" s="22"/>
      <c r="O16" s="33"/>
      <c r="P16" s="45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46"/>
      <c r="AB16" s="46"/>
      <c r="AC16" s="46"/>
      <c r="AD16" s="33"/>
      <c r="AE16" s="33"/>
      <c r="AF16" s="33"/>
      <c r="AG16" s="33"/>
      <c r="AH16" s="45"/>
      <c r="AI16" s="33"/>
      <c r="AJ16" s="46"/>
      <c r="AK16" s="46"/>
      <c r="AL16" s="13"/>
      <c r="AM16" s="46"/>
      <c r="AN16" s="14"/>
      <c r="AO16" s="14"/>
      <c r="AP16" s="14"/>
      <c r="AQ16" s="14"/>
      <c r="AR16" s="46"/>
      <c r="AS16" s="33"/>
      <c r="AT16" s="33"/>
      <c r="AU16" s="33"/>
      <c r="AV16" s="46">
        <v>1</v>
      </c>
      <c r="AW16" s="46">
        <v>5</v>
      </c>
      <c r="AX16" s="46">
        <v>5</v>
      </c>
      <c r="AY16" s="33"/>
      <c r="AZ16" s="46">
        <v>1</v>
      </c>
      <c r="BA16" s="46">
        <v>7</v>
      </c>
      <c r="BB16" s="46">
        <f t="shared" si="0"/>
        <v>7</v>
      </c>
    </row>
    <row r="17" spans="1:54" ht="13.5" thickBot="1">
      <c r="A17" s="36" t="s">
        <v>34</v>
      </c>
      <c r="B17" s="37">
        <v>35498</v>
      </c>
      <c r="C17" s="36" t="s">
        <v>29</v>
      </c>
      <c r="D17" s="38">
        <v>1997</v>
      </c>
      <c r="E17" s="39" t="s">
        <v>20</v>
      </c>
      <c r="F17" s="38" t="str">
        <f>VLOOKUP(D17,[1]Altersklassen!$A$5:$B$19,2,0)</f>
        <v>Sch2</v>
      </c>
      <c r="G17" s="40"/>
      <c r="H17" s="39"/>
      <c r="I17" s="40"/>
      <c r="J17" s="40"/>
      <c r="K17" s="39"/>
      <c r="L17" s="40"/>
      <c r="M17" s="40"/>
      <c r="N17" s="39"/>
      <c r="O17" s="39"/>
      <c r="P17" s="40"/>
      <c r="Q17" s="39"/>
      <c r="R17" s="39"/>
      <c r="S17" s="40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41"/>
      <c r="AE17" s="39"/>
      <c r="AF17" s="41"/>
      <c r="AG17" s="41"/>
      <c r="AH17" s="40"/>
      <c r="AI17" s="39"/>
      <c r="AJ17" s="41"/>
      <c r="AK17" s="41"/>
      <c r="AL17" s="42"/>
      <c r="AM17" s="39"/>
      <c r="AN17" s="39"/>
      <c r="AO17" s="41"/>
      <c r="AP17" s="39"/>
      <c r="AQ17" s="43"/>
      <c r="AR17" s="41"/>
      <c r="AS17" s="39"/>
      <c r="AT17" s="39"/>
      <c r="AU17" s="39"/>
      <c r="AV17" s="41">
        <v>2</v>
      </c>
      <c r="AW17" s="41">
        <v>1</v>
      </c>
      <c r="AX17" s="41">
        <v>9</v>
      </c>
      <c r="AY17" s="39" t="s">
        <v>39</v>
      </c>
      <c r="AZ17" s="41">
        <v>1</v>
      </c>
      <c r="BA17" s="41">
        <v>8</v>
      </c>
      <c r="BB17" s="41">
        <f t="shared" si="0"/>
        <v>8</v>
      </c>
    </row>
    <row r="18" spans="1:54">
      <c r="A18" s="10" t="s">
        <v>30</v>
      </c>
      <c r="B18" s="11">
        <v>36053</v>
      </c>
      <c r="C18" t="s">
        <v>31</v>
      </c>
      <c r="D18" s="34">
        <v>1998</v>
      </c>
      <c r="E18" s="12" t="s">
        <v>20</v>
      </c>
      <c r="F18" s="12" t="str">
        <f>VLOOKUP(D18,[1]Altersklassen!$A$5:$B$19,2,0)</f>
        <v>Sch1</v>
      </c>
      <c r="K18" s="12"/>
      <c r="M18" s="10"/>
      <c r="N18" s="18"/>
      <c r="R18" s="2"/>
      <c r="AA18" s="2"/>
      <c r="AB18" s="2"/>
      <c r="AC18" s="2"/>
      <c r="AG18" s="2"/>
      <c r="AH18" s="1"/>
      <c r="AJ18" s="2"/>
      <c r="AK18" s="2"/>
      <c r="AM18" s="2"/>
      <c r="AN18" s="14"/>
      <c r="AO18" s="14"/>
      <c r="AP18" s="14"/>
      <c r="AQ18" s="14"/>
      <c r="AR18" s="2"/>
      <c r="AS18" s="2"/>
      <c r="AT18" s="2"/>
      <c r="AU18" s="2"/>
      <c r="AV18" s="2">
        <v>1</v>
      </c>
      <c r="AW18" s="2">
        <v>7</v>
      </c>
      <c r="AX18" s="2">
        <v>7</v>
      </c>
      <c r="AY18" t="s">
        <v>38</v>
      </c>
      <c r="AZ18" s="2">
        <v>2</v>
      </c>
      <c r="BA18" s="2">
        <v>1</v>
      </c>
      <c r="BB18" s="2">
        <f t="shared" ref="BB18:BB31" si="1">8+BA18</f>
        <v>9</v>
      </c>
    </row>
    <row r="19" spans="1:54">
      <c r="A19" s="12" t="s">
        <v>32</v>
      </c>
      <c r="B19" s="11">
        <v>36660</v>
      </c>
      <c r="C19" s="12" t="s">
        <v>24</v>
      </c>
      <c r="D19" s="12">
        <v>2000</v>
      </c>
      <c r="E19" s="12" t="s">
        <v>22</v>
      </c>
      <c r="F19" s="12" t="str">
        <f>VLOOKUP(D19,[1]Altersklassen!$A$5:$B$19,2,0)</f>
        <v>Ust1</v>
      </c>
      <c r="P19"/>
      <c r="AB19"/>
      <c r="AD19"/>
      <c r="AF19"/>
      <c r="AL19"/>
      <c r="AV19" s="2">
        <v>2</v>
      </c>
      <c r="AW19" s="2">
        <v>5</v>
      </c>
      <c r="AX19" s="2">
        <v>13</v>
      </c>
      <c r="AZ19" s="2">
        <v>2</v>
      </c>
      <c r="BA19" s="2">
        <v>2</v>
      </c>
      <c r="BB19" s="2">
        <f t="shared" si="1"/>
        <v>10</v>
      </c>
    </row>
    <row r="20" spans="1:54">
      <c r="A20" s="22" t="s">
        <v>41</v>
      </c>
      <c r="B20" s="16">
        <v>37204</v>
      </c>
      <c r="C20" s="22" t="s">
        <v>42</v>
      </c>
      <c r="D20" s="12">
        <v>2001</v>
      </c>
      <c r="E20" s="12" t="s">
        <v>20</v>
      </c>
      <c r="F20" s="12" t="str">
        <f>VLOOKUP(D20,[1]Altersklassen!$A$5:$B$19,2,0)</f>
        <v>Mini</v>
      </c>
      <c r="G20" s="1"/>
      <c r="H20" s="1"/>
      <c r="I20" s="1"/>
      <c r="J20" s="17"/>
      <c r="K20" s="12"/>
      <c r="L20" s="21"/>
      <c r="M20" s="22"/>
      <c r="N20" s="18"/>
      <c r="O20" s="18"/>
      <c r="P20" s="17"/>
      <c r="Q20" s="3"/>
      <c r="R20" s="18"/>
      <c r="AA20" s="2"/>
      <c r="AB20" s="2"/>
      <c r="AC20" s="2"/>
      <c r="AG20" s="2"/>
      <c r="AH20" s="1"/>
      <c r="AJ20" s="2"/>
      <c r="AK20" s="2"/>
      <c r="AL20" s="13"/>
      <c r="AM20" s="2"/>
      <c r="AN20" s="14"/>
      <c r="AO20" s="14"/>
      <c r="AQ20" s="14"/>
      <c r="AR20" s="2"/>
      <c r="AS20" s="15"/>
      <c r="AT20" s="2"/>
      <c r="AU20" s="2"/>
      <c r="AV20" s="2">
        <v>2</v>
      </c>
      <c r="AW20" s="2">
        <v>7</v>
      </c>
      <c r="AX20" s="2">
        <v>15</v>
      </c>
      <c r="AY20" t="s">
        <v>58</v>
      </c>
      <c r="AZ20" s="2">
        <v>2</v>
      </c>
      <c r="BA20" s="2">
        <v>3</v>
      </c>
      <c r="BB20" s="2">
        <f t="shared" si="1"/>
        <v>11</v>
      </c>
    </row>
    <row r="21" spans="1:54">
      <c r="A21" s="22" t="s">
        <v>63</v>
      </c>
      <c r="B21" s="16">
        <v>36298</v>
      </c>
      <c r="C21" s="22" t="s">
        <v>51</v>
      </c>
      <c r="D21" s="12">
        <v>1999</v>
      </c>
      <c r="E21" s="33" t="s">
        <v>20</v>
      </c>
      <c r="F21" s="12" t="str">
        <f>VLOOKUP(D21,[1]Altersklassen!$A$5:$B$19,2,0)</f>
        <v>Ust2</v>
      </c>
      <c r="K21" s="12"/>
      <c r="M21" s="10"/>
      <c r="N21" s="18"/>
      <c r="R21" s="2"/>
      <c r="AA21" s="2"/>
      <c r="AB21" s="2"/>
      <c r="AC21" s="2"/>
      <c r="AG21" s="2"/>
      <c r="AL21" s="13"/>
      <c r="AM21" s="2"/>
      <c r="AN21" s="14"/>
      <c r="AO21" s="14"/>
      <c r="AQ21" s="14"/>
      <c r="AR21" s="2"/>
      <c r="AV21" s="2" t="s">
        <v>27</v>
      </c>
      <c r="AW21" s="2" t="s">
        <v>27</v>
      </c>
      <c r="AX21" s="2" t="s">
        <v>27</v>
      </c>
      <c r="AZ21" s="2">
        <v>2</v>
      </c>
      <c r="BA21" s="2">
        <v>4</v>
      </c>
      <c r="BB21" s="2">
        <f t="shared" si="1"/>
        <v>12</v>
      </c>
    </row>
    <row r="22" spans="1:54">
      <c r="A22" s="22" t="s">
        <v>52</v>
      </c>
      <c r="B22" s="16">
        <v>36275</v>
      </c>
      <c r="C22" s="22" t="s">
        <v>53</v>
      </c>
      <c r="D22" s="12">
        <v>1999</v>
      </c>
      <c r="E22" s="22" t="s">
        <v>48</v>
      </c>
      <c r="F22" s="12" t="str">
        <f>VLOOKUP(D22,[1]Altersklassen!$A$5:$B$19,2,0)</f>
        <v>Ust2</v>
      </c>
      <c r="G22" s="1"/>
      <c r="H22" s="1"/>
      <c r="I22" s="1"/>
      <c r="J22" s="1"/>
      <c r="L22" s="17"/>
      <c r="M22" s="10"/>
      <c r="N22" s="18"/>
      <c r="O22" s="18"/>
      <c r="P22" s="17"/>
      <c r="Q22" s="18"/>
      <c r="R22" s="19"/>
      <c r="S22" s="17"/>
      <c r="U22" s="18"/>
      <c r="V22" s="18"/>
      <c r="AA22" s="20"/>
      <c r="AB22" s="20"/>
      <c r="AC22" s="2"/>
      <c r="AG22" s="2"/>
      <c r="AH22" s="1"/>
      <c r="AJ22" s="2"/>
      <c r="AK22" s="2"/>
      <c r="AL22" s="13"/>
      <c r="AM22" s="2"/>
      <c r="AN22" s="14"/>
      <c r="AO22" s="14"/>
      <c r="AQ22" s="14"/>
      <c r="AR22" s="2"/>
      <c r="AS22" s="15"/>
      <c r="AT22" s="2"/>
      <c r="AU22" s="2"/>
      <c r="AV22" s="2" t="s">
        <v>27</v>
      </c>
      <c r="AW22" s="2" t="s">
        <v>27</v>
      </c>
      <c r="AX22" s="2" t="s">
        <v>27</v>
      </c>
      <c r="AZ22" s="2">
        <v>2</v>
      </c>
      <c r="BA22" s="2">
        <v>5</v>
      </c>
      <c r="BB22" s="2">
        <f t="shared" si="1"/>
        <v>13</v>
      </c>
    </row>
    <row r="23" spans="1:54">
      <c r="A23" t="s">
        <v>47</v>
      </c>
      <c r="B23" s="11">
        <v>36682</v>
      </c>
      <c r="C23" t="s">
        <v>31</v>
      </c>
      <c r="D23">
        <v>2000</v>
      </c>
      <c r="E23" t="s">
        <v>48</v>
      </c>
      <c r="F23" s="12" t="str">
        <f>VLOOKUP(D23,[1]Altersklassen!$A$5:$B$19,2,0)</f>
        <v>Ust1</v>
      </c>
      <c r="AM23" s="2"/>
      <c r="AN23" s="2"/>
      <c r="AO23" s="2"/>
      <c r="AP23" s="2"/>
      <c r="AQ23" s="2"/>
      <c r="AR23" s="2"/>
      <c r="AS23" s="2"/>
      <c r="AT23" s="2"/>
      <c r="AU23" s="2"/>
      <c r="AV23" s="2" t="s">
        <v>27</v>
      </c>
      <c r="AW23" s="2" t="s">
        <v>27</v>
      </c>
      <c r="AX23" s="2" t="s">
        <v>27</v>
      </c>
      <c r="AY23" s="35" t="s">
        <v>62</v>
      </c>
      <c r="AZ23" s="2">
        <v>2</v>
      </c>
      <c r="BA23" s="2">
        <v>6</v>
      </c>
      <c r="BB23" s="2">
        <f t="shared" si="1"/>
        <v>14</v>
      </c>
    </row>
    <row r="24" spans="1:54">
      <c r="A24" s="22" t="s">
        <v>50</v>
      </c>
      <c r="B24" s="16">
        <v>36306</v>
      </c>
      <c r="C24" s="22" t="s">
        <v>51</v>
      </c>
      <c r="D24" s="12">
        <v>1999</v>
      </c>
      <c r="E24" s="22" t="s">
        <v>20</v>
      </c>
      <c r="F24" s="12" t="str">
        <f>VLOOKUP(D24,[1]Altersklassen!$A$5:$B$19,2,0)</f>
        <v>Ust2</v>
      </c>
      <c r="G24" s="1"/>
      <c r="H24" s="1"/>
      <c r="I24" s="1"/>
      <c r="J24" s="17"/>
      <c r="K24" s="18"/>
      <c r="L24" s="21"/>
      <c r="M24" s="22"/>
      <c r="N24" s="18"/>
      <c r="O24" s="18"/>
      <c r="P24" s="17"/>
      <c r="R24" s="18"/>
      <c r="AA24" s="2"/>
      <c r="AB24" s="2"/>
      <c r="AC24" s="2"/>
      <c r="AD24"/>
      <c r="AF24"/>
      <c r="AH24" s="1"/>
      <c r="AJ24" s="2"/>
      <c r="AK24" s="2"/>
      <c r="AL24" s="13"/>
      <c r="AM24" s="2"/>
      <c r="AN24" s="14"/>
      <c r="AO24" s="14"/>
      <c r="AQ24" s="14"/>
      <c r="AR24" s="2"/>
      <c r="AV24" s="2" t="s">
        <v>27</v>
      </c>
      <c r="AW24" s="2" t="s">
        <v>27</v>
      </c>
      <c r="AX24" s="2" t="s">
        <v>27</v>
      </c>
      <c r="AZ24" s="2">
        <v>2</v>
      </c>
      <c r="BA24" s="2">
        <v>7</v>
      </c>
      <c r="BB24" s="2">
        <f t="shared" si="1"/>
        <v>15</v>
      </c>
    </row>
    <row r="25" spans="1:54">
      <c r="A25" s="12" t="s">
        <v>36</v>
      </c>
      <c r="B25" s="16">
        <v>36144</v>
      </c>
      <c r="C25" s="12" t="s">
        <v>37</v>
      </c>
      <c r="D25" s="12">
        <v>1998</v>
      </c>
      <c r="E25" s="12" t="s">
        <v>20</v>
      </c>
      <c r="F25" s="12" t="str">
        <f>VLOOKUP(D25,[1]Altersklassen!$A$5:$B$19,2,0)</f>
        <v>Sch1</v>
      </c>
      <c r="AH25" s="1"/>
      <c r="AJ25" s="2"/>
      <c r="AK25" s="2"/>
      <c r="AL25" s="13"/>
      <c r="AM25" s="2"/>
      <c r="AN25" s="14"/>
      <c r="AO25" s="14"/>
      <c r="AQ25" s="14"/>
      <c r="AR25" s="2"/>
      <c r="AS25" s="15"/>
      <c r="AT25" s="15"/>
      <c r="AU25" s="2"/>
      <c r="AV25" s="2">
        <v>3</v>
      </c>
      <c r="AW25" s="2">
        <v>6</v>
      </c>
      <c r="AX25" s="2">
        <f>+AW25+15</f>
        <v>21</v>
      </c>
      <c r="AY25" t="s">
        <v>59</v>
      </c>
      <c r="AZ25" s="2">
        <v>2</v>
      </c>
      <c r="BA25" s="2">
        <v>8</v>
      </c>
      <c r="BB25" s="2">
        <f t="shared" si="1"/>
        <v>16</v>
      </c>
    </row>
    <row r="26" spans="1:54">
      <c r="A26" s="25" t="s">
        <v>35</v>
      </c>
      <c r="B26" s="26">
        <v>36894</v>
      </c>
      <c r="C26" t="s">
        <v>31</v>
      </c>
      <c r="D26" s="25">
        <v>2001</v>
      </c>
      <c r="E26" s="25" t="s">
        <v>22</v>
      </c>
      <c r="F26" s="12" t="str">
        <f>VLOOKUP(D26,[1]Altersklassen!$A$5:$B$19,2,0)</f>
        <v>Mini</v>
      </c>
      <c r="P26"/>
      <c r="AB26"/>
      <c r="AD26"/>
      <c r="AF26"/>
      <c r="AL26"/>
      <c r="AV26" s="2">
        <v>3</v>
      </c>
      <c r="AW26" s="2">
        <v>9</v>
      </c>
      <c r="AX26" s="2">
        <v>25</v>
      </c>
      <c r="AY26" t="s">
        <v>60</v>
      </c>
      <c r="AZ26" s="2">
        <v>2</v>
      </c>
      <c r="BA26" s="2">
        <v>9</v>
      </c>
      <c r="BB26" s="2">
        <f t="shared" si="1"/>
        <v>17</v>
      </c>
    </row>
    <row r="27" spans="1:54">
      <c r="A27" s="12" t="s">
        <v>54</v>
      </c>
      <c r="B27" s="16">
        <v>37784</v>
      </c>
      <c r="C27" s="12" t="s">
        <v>24</v>
      </c>
      <c r="D27" s="12">
        <v>2003</v>
      </c>
      <c r="E27" s="12" t="s">
        <v>22</v>
      </c>
      <c r="F27" s="12" t="str">
        <f>VLOOKUP(D27,[1]Altersklassen!$A$5:$B$19,2,0)</f>
        <v>Mini</v>
      </c>
      <c r="AO27" s="2"/>
      <c r="AQ27" s="2"/>
      <c r="AR27" s="2"/>
      <c r="AV27" s="2" t="s">
        <v>27</v>
      </c>
      <c r="AW27" s="2" t="s">
        <v>27</v>
      </c>
      <c r="AX27" s="2" t="s">
        <v>27</v>
      </c>
      <c r="AZ27" s="2">
        <v>2</v>
      </c>
      <c r="BA27" s="2">
        <v>10</v>
      </c>
      <c r="BB27" s="2">
        <f t="shared" si="1"/>
        <v>18</v>
      </c>
    </row>
    <row r="28" spans="1:54">
      <c r="A28" s="12" t="s">
        <v>49</v>
      </c>
      <c r="B28" s="11">
        <v>36625</v>
      </c>
      <c r="C28" s="12" t="s">
        <v>19</v>
      </c>
      <c r="D28" s="12">
        <v>2000</v>
      </c>
      <c r="E28" s="12" t="s">
        <v>20</v>
      </c>
      <c r="F28" s="12" t="str">
        <f>VLOOKUP(D28,[1]Altersklassen!$A$5:$B$19,2,0)</f>
        <v>Ust1</v>
      </c>
      <c r="G28" s="1"/>
      <c r="H28" s="1"/>
      <c r="I28" s="1"/>
      <c r="J28" s="1"/>
      <c r="L28" s="17"/>
      <c r="M28" s="10"/>
      <c r="N28" s="18"/>
      <c r="O28" s="18"/>
      <c r="P28" s="17"/>
      <c r="Q28" s="18"/>
      <c r="R28" s="19"/>
      <c r="S28" s="17"/>
      <c r="U28" s="18"/>
      <c r="V28" s="18"/>
      <c r="AA28" s="20"/>
      <c r="AB28" s="20"/>
      <c r="AC28" s="2"/>
      <c r="AG28" s="2"/>
      <c r="AH28" s="1"/>
      <c r="AJ28" s="2"/>
      <c r="AK28" s="2"/>
      <c r="AO28" s="2"/>
      <c r="AQ28" s="14"/>
      <c r="AR28" s="2"/>
      <c r="AS28" s="15"/>
      <c r="AT28" s="15"/>
      <c r="AU28" s="2"/>
      <c r="AV28" s="2" t="s">
        <v>27</v>
      </c>
      <c r="AW28" s="2" t="s">
        <v>27</v>
      </c>
      <c r="AX28" s="2" t="s">
        <v>27</v>
      </c>
      <c r="AZ28" s="2">
        <v>2</v>
      </c>
      <c r="BA28" s="2">
        <v>11</v>
      </c>
      <c r="BB28" s="2">
        <f t="shared" si="1"/>
        <v>19</v>
      </c>
    </row>
    <row r="29" spans="1:54">
      <c r="A29" s="12" t="s">
        <v>64</v>
      </c>
      <c r="B29" s="11">
        <v>36903</v>
      </c>
      <c r="C29" s="12" t="s">
        <v>43</v>
      </c>
      <c r="D29" s="12">
        <v>2001</v>
      </c>
      <c r="E29" s="12" t="s">
        <v>20</v>
      </c>
      <c r="F29" s="12" t="str">
        <f>VLOOKUP(D29,[1]Altersklassen!$A$5:$B$19,2,0)</f>
        <v>Mini</v>
      </c>
      <c r="P29"/>
      <c r="AB29"/>
      <c r="AD29"/>
      <c r="AF29"/>
      <c r="AL29"/>
      <c r="AZ29" s="2">
        <v>2</v>
      </c>
      <c r="BA29" s="2">
        <v>12</v>
      </c>
      <c r="BB29" s="2">
        <f t="shared" si="1"/>
        <v>20</v>
      </c>
    </row>
    <row r="30" spans="1:54">
      <c r="A30" t="s">
        <v>56</v>
      </c>
      <c r="B30" s="11">
        <v>36845</v>
      </c>
      <c r="C30" s="12" t="s">
        <v>43</v>
      </c>
      <c r="D30" s="12">
        <v>2000</v>
      </c>
      <c r="E30" s="12" t="s">
        <v>20</v>
      </c>
      <c r="F30" s="12" t="str">
        <f>VLOOKUP(D30,[1]Altersklassen!$A$5:$B$19,2,0)</f>
        <v>Ust1</v>
      </c>
      <c r="P30"/>
      <c r="AB30"/>
      <c r="AD30"/>
      <c r="AF30"/>
      <c r="AL30"/>
      <c r="AV30" s="2" t="s">
        <v>27</v>
      </c>
      <c r="AW30" s="2" t="s">
        <v>27</v>
      </c>
      <c r="AX30" s="2" t="s">
        <v>27</v>
      </c>
      <c r="AZ30" s="2">
        <v>2</v>
      </c>
      <c r="BA30" s="2">
        <v>13</v>
      </c>
      <c r="BB30" s="2">
        <f t="shared" si="1"/>
        <v>21</v>
      </c>
    </row>
    <row r="31" spans="1:54">
      <c r="A31" t="s">
        <v>57</v>
      </c>
      <c r="B31" s="23">
        <v>36631</v>
      </c>
      <c r="C31" s="12" t="s">
        <v>43</v>
      </c>
      <c r="D31" s="12">
        <v>2000</v>
      </c>
      <c r="E31" s="12" t="s">
        <v>20</v>
      </c>
      <c r="F31" s="12" t="str">
        <f>VLOOKUP(D31,[1]Altersklassen!$A$5:$B$19,2,0)</f>
        <v>Ust1</v>
      </c>
      <c r="P31"/>
      <c r="AB31"/>
      <c r="AD31"/>
      <c r="AF31"/>
      <c r="AL31"/>
      <c r="AV31" s="2" t="s">
        <v>27</v>
      </c>
      <c r="AW31" s="2" t="s">
        <v>27</v>
      </c>
      <c r="AX31" s="2" t="s">
        <v>27</v>
      </c>
      <c r="AZ31" s="2">
        <v>2</v>
      </c>
      <c r="BA31" s="2">
        <v>14</v>
      </c>
      <c r="BB31" s="2">
        <f t="shared" si="1"/>
        <v>22</v>
      </c>
    </row>
    <row r="32" spans="1:54">
      <c r="A32" s="25" t="s">
        <v>44</v>
      </c>
      <c r="B32" s="30">
        <v>36064</v>
      </c>
      <c r="C32" s="12" t="s">
        <v>31</v>
      </c>
      <c r="D32" s="12">
        <v>1998</v>
      </c>
      <c r="E32" s="25" t="s">
        <v>20</v>
      </c>
      <c r="F32" s="12" t="str">
        <f>VLOOKUP(D32,[1]Altersklassen!$A$5:$B$19,2,0)</f>
        <v>Sch1</v>
      </c>
      <c r="J32" s="17"/>
      <c r="K32" s="12"/>
      <c r="L32" s="12"/>
      <c r="M32" s="10"/>
      <c r="N32" s="18"/>
      <c r="O32" s="18"/>
      <c r="P32" s="17"/>
      <c r="Q32" s="18"/>
      <c r="R32" s="18"/>
      <c r="AB32"/>
      <c r="AG32" s="2"/>
      <c r="AH32" s="1"/>
      <c r="AJ32" s="2"/>
      <c r="AK32" s="2"/>
      <c r="AL32" s="13"/>
      <c r="AM32" s="2"/>
      <c r="AN32" s="14"/>
      <c r="AO32" s="14"/>
      <c r="AP32" s="14"/>
      <c r="AQ32" s="14"/>
      <c r="AR32" s="2"/>
      <c r="AS32" s="2"/>
      <c r="AT32" s="2"/>
      <c r="AU32" s="2"/>
      <c r="AV32" s="2">
        <v>3</v>
      </c>
      <c r="AW32" s="2" t="s">
        <v>27</v>
      </c>
      <c r="AX32" s="2" t="s">
        <v>27</v>
      </c>
      <c r="AY32" t="s">
        <v>61</v>
      </c>
      <c r="AZ32" s="2">
        <v>2</v>
      </c>
      <c r="BA32" s="2" t="s">
        <v>27</v>
      </c>
      <c r="BB32" s="2" t="s">
        <v>27</v>
      </c>
    </row>
    <row r="33" spans="1:54">
      <c r="A33" s="28" t="s">
        <v>40</v>
      </c>
      <c r="B33" s="29">
        <v>35165</v>
      </c>
      <c r="C33" s="28" t="s">
        <v>24</v>
      </c>
      <c r="D33" s="28">
        <v>1996</v>
      </c>
      <c r="E33" s="28" t="s">
        <v>20</v>
      </c>
      <c r="F33" s="12" t="str">
        <f>VLOOKUP(D33,[1]Altersklassen!$A$5:$B$19,2,0)</f>
        <v>J1</v>
      </c>
      <c r="P33"/>
      <c r="AB33"/>
      <c r="AD33"/>
      <c r="AF33"/>
      <c r="AL33"/>
      <c r="AV33" s="2">
        <v>1</v>
      </c>
      <c r="AW33" s="2">
        <v>8</v>
      </c>
      <c r="AX33" s="2">
        <v>8</v>
      </c>
      <c r="AY33" t="s">
        <v>38</v>
      </c>
      <c r="AZ33" s="2">
        <v>2</v>
      </c>
      <c r="BA33" s="2" t="s">
        <v>27</v>
      </c>
      <c r="BB33" s="2" t="s">
        <v>27</v>
      </c>
    </row>
    <row r="34" spans="1:54">
      <c r="A34" s="12" t="s">
        <v>55</v>
      </c>
      <c r="B34" s="11">
        <v>36988</v>
      </c>
      <c r="C34" s="12" t="s">
        <v>43</v>
      </c>
      <c r="D34" s="12">
        <v>2001</v>
      </c>
      <c r="E34" s="12" t="s">
        <v>20</v>
      </c>
      <c r="F34" s="12" t="str">
        <f>VLOOKUP(D34,[1]Altersklassen!$A$5:$B$19,2,0)</f>
        <v>Mini</v>
      </c>
      <c r="G34" s="1"/>
      <c r="I34" s="1"/>
      <c r="J34" s="1"/>
      <c r="N34" s="18"/>
      <c r="AA34" s="2"/>
      <c r="AB34" s="20"/>
      <c r="AC34" s="2"/>
      <c r="AG34" s="2"/>
      <c r="AH34" s="1"/>
      <c r="AJ34" s="2"/>
      <c r="AK34" s="2"/>
      <c r="AL34" s="14"/>
      <c r="AM34" s="2"/>
      <c r="AN34" s="14"/>
      <c r="AS34" s="15"/>
      <c r="AT34" s="15"/>
      <c r="AU34" s="2"/>
      <c r="AV34" s="2" t="s">
        <v>27</v>
      </c>
      <c r="AW34" s="2" t="s">
        <v>27</v>
      </c>
      <c r="AX34" s="2" t="s">
        <v>27</v>
      </c>
      <c r="AY34" s="2"/>
      <c r="AZ34" s="2">
        <v>2</v>
      </c>
      <c r="BA34" s="2" t="s">
        <v>27</v>
      </c>
      <c r="BB34" s="2" t="s">
        <v>27</v>
      </c>
    </row>
    <row r="35" spans="1:54">
      <c r="P35"/>
      <c r="AB35"/>
      <c r="AD35"/>
      <c r="AF35"/>
      <c r="AL35"/>
    </row>
  </sheetData>
  <sheetProtection selectLockedCells="1" selectUnlockedCells="1"/>
  <mergeCells count="1">
    <mergeCell ref="A2:BB5"/>
  </mergeCells>
  <phoneticPr fontId="7" type="noConversion"/>
  <pageMargins left="0.78749999999999998" right="0.78749999999999998" top="1.0249999999999999" bottom="1.0249999999999999" header="0.78749999999999998" footer="0.78749999999999998"/>
  <pageSetup paperSize="9" scale="81" orientation="portrait" useFirstPageNumber="1" horizontalDpi="300" verticalDpi="300" r:id="rId1"/>
  <headerFooter alignWithMargins="0">
    <oddHeader>&amp;C&amp;A</oddHeader>
    <oddFooter>&amp;CSeite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4:B19"/>
  <sheetViews>
    <sheetView workbookViewId="0">
      <selection activeCell="D7" sqref="D7"/>
    </sheetView>
  </sheetViews>
  <sheetFormatPr baseColWidth="10" defaultRowHeight="12.75"/>
  <sheetData>
    <row r="4" spans="1:2">
      <c r="A4">
        <v>1992</v>
      </c>
      <c r="B4" s="48" t="s">
        <v>75</v>
      </c>
    </row>
    <row r="5" spans="1:2">
      <c r="A5">
        <v>1993</v>
      </c>
      <c r="B5" s="48" t="s">
        <v>76</v>
      </c>
    </row>
    <row r="6" spans="1:2">
      <c r="A6">
        <v>1994</v>
      </c>
      <c r="B6" s="48" t="s">
        <v>77</v>
      </c>
    </row>
    <row r="7" spans="1:2">
      <c r="A7">
        <v>1995</v>
      </c>
      <c r="B7" t="s">
        <v>67</v>
      </c>
    </row>
    <row r="8" spans="1:2">
      <c r="A8">
        <v>1996</v>
      </c>
      <c r="B8" t="s">
        <v>68</v>
      </c>
    </row>
    <row r="9" spans="1:2">
      <c r="A9">
        <v>1997</v>
      </c>
      <c r="B9" t="s">
        <v>69</v>
      </c>
    </row>
    <row r="10" spans="1:2">
      <c r="A10">
        <v>1998</v>
      </c>
      <c r="B10" t="s">
        <v>70</v>
      </c>
    </row>
    <row r="11" spans="1:2">
      <c r="A11">
        <v>1999</v>
      </c>
      <c r="B11" t="s">
        <v>71</v>
      </c>
    </row>
    <row r="12" spans="1:2">
      <c r="A12">
        <v>2000</v>
      </c>
      <c r="B12" t="s">
        <v>72</v>
      </c>
    </row>
    <row r="13" spans="1:2">
      <c r="A13">
        <v>2001</v>
      </c>
      <c r="B13" t="s">
        <v>73</v>
      </c>
    </row>
    <row r="14" spans="1:2">
      <c r="A14">
        <v>2002</v>
      </c>
      <c r="B14" t="s">
        <v>74</v>
      </c>
    </row>
    <row r="15" spans="1:2">
      <c r="A15">
        <v>2003</v>
      </c>
      <c r="B15" t="s">
        <v>74</v>
      </c>
    </row>
    <row r="16" spans="1:2">
      <c r="A16">
        <v>2004</v>
      </c>
      <c r="B16" t="s">
        <v>74</v>
      </c>
    </row>
    <row r="17" spans="1:2">
      <c r="A17">
        <v>2005</v>
      </c>
      <c r="B17" t="s">
        <v>74</v>
      </c>
    </row>
    <row r="18" spans="1:2">
      <c r="A18">
        <v>2006</v>
      </c>
      <c r="B18" t="s">
        <v>74</v>
      </c>
    </row>
    <row r="19" spans="1:2">
      <c r="A19">
        <v>2007</v>
      </c>
      <c r="B19" t="s">
        <v>74</v>
      </c>
    </row>
  </sheetData>
  <phoneticPr fontId="7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Nennformular 2.BNWL 2012-13</vt:lpstr>
      <vt:lpstr>Ergebnis 1.BNWL 2012-13</vt:lpstr>
      <vt:lpstr>Ergebnis 4.BNWL_2011_12</vt:lpstr>
      <vt:lpstr>Ergebnis 3.BNWL_2011_12</vt:lpstr>
      <vt:lpstr>Altersklassen</vt:lpstr>
      <vt:lpstr>'Ergebnis 1.BNWL 2012-13'!Druckbereich</vt:lpstr>
      <vt:lpstr>'Ergebnis 4.BNWL_2011_12'!Druckbereich</vt:lpstr>
      <vt:lpstr>'Nennformular 2.BNWL 2012-13'!Druckbereich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2012-10-14T21:21:58Z</cp:lastPrinted>
  <dcterms:created xsi:type="dcterms:W3CDTF">2011-12-30T10:44:38Z</dcterms:created>
  <dcterms:modified xsi:type="dcterms:W3CDTF">2012-11-13T18:29:18Z</dcterms:modified>
</cp:coreProperties>
</file>